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defaultThemeVersion="124226"/>
  <mc:AlternateContent xmlns:mc="http://schemas.openxmlformats.org/markup-compatibility/2006">
    <mc:Choice Requires="x15">
      <x15ac:absPath xmlns:x15ac="http://schemas.microsoft.com/office/spreadsheetml/2010/11/ac" url="C:\Users\SErvin\Desktop\"/>
    </mc:Choice>
  </mc:AlternateContent>
  <xr:revisionPtr revIDLastSave="0" documentId="13_ncr:1_{1459A614-9A02-4F96-A80E-95D7B40FC7B7}" xr6:coauthVersionLast="47" xr6:coauthVersionMax="47" xr10:uidLastSave="{00000000-0000-0000-0000-000000000000}"/>
  <bookViews>
    <workbookView xWindow="-28920" yWindow="-2055" windowWidth="29040" windowHeight="17640" tabRatio="927" xr2:uid="{00000000-000D-0000-FFFF-FFFF00000000}"/>
  </bookViews>
  <sheets>
    <sheet name="Title" sheetId="91" r:id="rId1"/>
    <sheet name="Table of Contents" sheetId="88" r:id="rId2"/>
    <sheet name="1" sheetId="90" r:id="rId3"/>
    <sheet name="2" sheetId="89" r:id="rId4"/>
    <sheet name="3" sheetId="104" r:id="rId5"/>
    <sheet name="4" sheetId="94" r:id="rId6"/>
    <sheet name="5" sheetId="105" r:id="rId7"/>
    <sheet name="ExecSec" sheetId="95" r:id="rId8"/>
    <sheet name="6" sheetId="112" r:id="rId9"/>
    <sheet name="7" sheetId="93" r:id="rId10"/>
    <sheet name="8" sheetId="98" r:id="rId11"/>
    <sheet name="9" sheetId="110" r:id="rId12"/>
    <sheet name="10" sheetId="97" r:id="rId13"/>
    <sheet name="11" sheetId="96" r:id="rId14"/>
    <sheet name="12" sheetId="102" r:id="rId15"/>
    <sheet name="13" sheetId="101" r:id="rId16"/>
    <sheet name="14" sheetId="100" r:id="rId17"/>
    <sheet name="15" sheetId="99" r:id="rId18"/>
    <sheet name="16" sheetId="107" r:id="rId19"/>
    <sheet name="17" sheetId="106" r:id="rId20"/>
    <sheet name="18" sheetId="113" r:id="rId21"/>
    <sheet name="19" sheetId="114" r:id="rId22"/>
    <sheet name="FinSect" sheetId="103" r:id="rId23"/>
    <sheet name="20" sheetId="40" r:id="rId24"/>
    <sheet name="21" sheetId="41" r:id="rId25"/>
    <sheet name="22" sheetId="77" r:id="rId26"/>
    <sheet name="23" sheetId="42" r:id="rId27"/>
    <sheet name="24" sheetId="78" r:id="rId28"/>
    <sheet name="25" sheetId="79" r:id="rId29"/>
    <sheet name="26" sheetId="115" r:id="rId30"/>
    <sheet name="27" sheetId="33" r:id="rId31"/>
    <sheet name="28" sheetId="7" r:id="rId32"/>
    <sheet name="29" sheetId="17" r:id="rId33"/>
    <sheet name="30" sheetId="16" r:id="rId34"/>
    <sheet name="31" sheetId="15" r:id="rId35"/>
    <sheet name="32" sheetId="18" r:id="rId36"/>
    <sheet name="33" sheetId="14" r:id="rId37"/>
    <sheet name="34" sheetId="13" r:id="rId38"/>
    <sheet name="35" sheetId="19" r:id="rId39"/>
    <sheet name="36" sheetId="20" r:id="rId40"/>
    <sheet name="37" sheetId="22" r:id="rId41"/>
    <sheet name="38" sheetId="23" r:id="rId42"/>
    <sheet name="39" sheetId="21" r:id="rId43"/>
    <sheet name="40" sheetId="12" r:id="rId44"/>
    <sheet name="41" sheetId="11" r:id="rId45"/>
    <sheet name="42" sheetId="10" r:id="rId46"/>
    <sheet name="43" sheetId="24" r:id="rId47"/>
    <sheet name="44" sheetId="25" r:id="rId48"/>
    <sheet name="45" sheetId="26" r:id="rId49"/>
    <sheet name="46" sheetId="27" r:id="rId50"/>
    <sheet name="47" sheetId="28" r:id="rId51"/>
    <sheet name="48" sheetId="63" r:id="rId52"/>
    <sheet name="49" sheetId="84" r:id="rId53"/>
    <sheet name="50" sheetId="64" r:id="rId54"/>
    <sheet name="51" sheetId="65" r:id="rId55"/>
    <sheet name="52" sheetId="66" r:id="rId56"/>
    <sheet name="53" sheetId="85" r:id="rId57"/>
    <sheet name="54" sheetId="67" r:id="rId58"/>
    <sheet name="55" sheetId="86" r:id="rId59"/>
    <sheet name="56" sheetId="29" r:id="rId60"/>
    <sheet name="57" sheetId="30" r:id="rId61"/>
    <sheet name="58" sheetId="31" r:id="rId62"/>
    <sheet name="59" sheetId="32" r:id="rId63"/>
    <sheet name="60" sheetId="34" r:id="rId64"/>
    <sheet name="61" sheetId="38" r:id="rId65"/>
    <sheet name="62" sheetId="44" r:id="rId66"/>
    <sheet name="63" sheetId="45" r:id="rId67"/>
    <sheet name="64" sheetId="46" r:id="rId68"/>
    <sheet name="65" sheetId="47" r:id="rId69"/>
    <sheet name="66" sheetId="35" r:id="rId70"/>
    <sheet name="67" sheetId="36" r:id="rId71"/>
    <sheet name="68" sheetId="48" r:id="rId72"/>
    <sheet name="69" sheetId="52" r:id="rId73"/>
    <sheet name="70" sheetId="53" r:id="rId74"/>
    <sheet name="71" sheetId="54" r:id="rId75"/>
    <sheet name="72" sheetId="55" r:id="rId76"/>
    <sheet name="73" sheetId="56" r:id="rId77"/>
    <sheet name="74" sheetId="80" r:id="rId78"/>
    <sheet name="75" sheetId="1" r:id="rId79"/>
    <sheet name="76" sheetId="2" r:id="rId80"/>
    <sheet name="77" sheetId="3" r:id="rId81"/>
    <sheet name="78" sheetId="4" r:id="rId82"/>
    <sheet name="79" sheetId="5" r:id="rId83"/>
    <sheet name="80" sheetId="6" r:id="rId84"/>
    <sheet name="81" sheetId="8" r:id="rId85"/>
    <sheet name="82" sheetId="37" r:id="rId86"/>
    <sheet name="83" sheetId="70" r:id="rId87"/>
    <sheet name="84" sheetId="49" r:id="rId88"/>
    <sheet name="85" sheetId="50" r:id="rId89"/>
    <sheet name="86" sheetId="81" r:id="rId90"/>
    <sheet name="87" sheetId="51" r:id="rId91"/>
    <sheet name="88" sheetId="82" r:id="rId92"/>
    <sheet name="89" sheetId="62" r:id="rId93"/>
    <sheet name="90" sheetId="83" r:id="rId94"/>
    <sheet name="91" sheetId="69" r:id="rId95"/>
    <sheet name="92" sheetId="111" r:id="rId96"/>
    <sheet name="93" sheetId="92" r:id="rId97"/>
    <sheet name="Form PR-MUNI-COOP" sheetId="116" r:id="rId98"/>
    <sheet name="Form PR-MUNI-COOP Notes" sheetId="117" r:id="rId99"/>
  </sheets>
  <externalReferences>
    <externalReference r:id="rId100"/>
  </externalReferences>
  <definedNames>
    <definedName name="_xlnm.Print_Titles" localSheetId="1">'Table of Contents'!$1:$2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17" l="1"/>
  <c r="D10" i="117"/>
  <c r="E10" i="117"/>
  <c r="D11" i="117"/>
  <c r="E12" i="117" s="1"/>
  <c r="E11" i="117"/>
  <c r="D12" i="117"/>
  <c r="D13" i="117"/>
  <c r="D14" i="117"/>
  <c r="A10" i="92"/>
  <c r="B57" i="117"/>
  <c r="K6" i="116"/>
  <c r="J5" i="117" s="1"/>
  <c r="J41" i="117"/>
  <c r="J44" i="117" s="1"/>
  <c r="J50" i="117" s="1"/>
  <c r="K26" i="116" s="1"/>
  <c r="F15" i="117"/>
  <c r="F16" i="117" s="1"/>
  <c r="J9" i="117" s="1"/>
  <c r="K22" i="116" s="1"/>
  <c r="D5" i="117"/>
  <c r="K43" i="116"/>
  <c r="K35" i="116"/>
  <c r="K34" i="116"/>
  <c r="K25" i="116"/>
  <c r="K36" i="116" s="1"/>
  <c r="K24" i="116"/>
  <c r="K23" i="116"/>
  <c r="K16" i="116"/>
  <c r="K31" i="116" s="1"/>
  <c r="K29" i="116" l="1"/>
  <c r="K38" i="116"/>
  <c r="K41" i="116" s="1"/>
  <c r="K17" i="116"/>
  <c r="K30" i="116"/>
  <c r="K18" i="116"/>
  <c r="E13" i="117" l="1"/>
  <c r="E14" i="117" l="1"/>
  <c r="A4" i="88" l="1"/>
  <c r="A50" i="91" l="1"/>
  <c r="C4" i="105" l="1"/>
  <c r="C3" i="105"/>
  <c r="C1" i="105"/>
  <c r="D8" i="5"/>
  <c r="D9" i="5"/>
  <c r="D10" i="5"/>
  <c r="D11" i="5"/>
  <c r="D12" i="5"/>
  <c r="D13" i="5"/>
  <c r="D7" i="5"/>
  <c r="D14" i="5"/>
  <c r="D39" i="5"/>
  <c r="G18" i="14"/>
  <c r="E2" i="113"/>
  <c r="E25" i="6"/>
  <c r="A1" i="111"/>
  <c r="A1" i="69"/>
  <c r="A1" i="83"/>
  <c r="A1" i="62"/>
  <c r="A1" i="82"/>
  <c r="A1" i="51"/>
  <c r="A1" i="81"/>
  <c r="A1" i="50"/>
  <c r="A1" i="49"/>
  <c r="A1" i="70"/>
  <c r="A1" i="37"/>
  <c r="A1" i="8"/>
  <c r="A1" i="6"/>
  <c r="A1" i="5"/>
  <c r="A1" i="4"/>
  <c r="A1" i="3"/>
  <c r="A1" i="2"/>
  <c r="A1" i="1"/>
  <c r="A1" i="80"/>
  <c r="A1" i="56"/>
  <c r="A1" i="55"/>
  <c r="A1" i="54"/>
  <c r="A1" i="53"/>
  <c r="A1" i="52"/>
  <c r="A1" i="48"/>
  <c r="A1" i="36"/>
  <c r="A1" i="35"/>
  <c r="A1" i="47"/>
  <c r="A1" i="46"/>
  <c r="A1" i="45"/>
  <c r="A1" i="44"/>
  <c r="A1" i="38"/>
  <c r="A1" i="34"/>
  <c r="A1" i="32"/>
  <c r="A1" i="31"/>
  <c r="A1" i="30"/>
  <c r="A1" i="29"/>
  <c r="A1" i="86"/>
  <c r="A1" i="67"/>
  <c r="A1" i="85"/>
  <c r="A1" i="66"/>
  <c r="A1" i="65"/>
  <c r="A1" i="64"/>
  <c r="A1" i="84"/>
  <c r="A1" i="63"/>
  <c r="A1" i="28"/>
  <c r="A1" i="27"/>
  <c r="A1" i="26"/>
  <c r="A1" i="25"/>
  <c r="A1" i="24"/>
  <c r="A1" i="10"/>
  <c r="A1" i="11"/>
  <c r="A1" i="12"/>
  <c r="A1" i="21"/>
  <c r="A1" i="23"/>
  <c r="A1" i="22"/>
  <c r="A1" i="20"/>
  <c r="A1" i="19"/>
  <c r="A1" i="13"/>
  <c r="A1" i="14"/>
  <c r="A1" i="18"/>
  <c r="A1" i="15"/>
  <c r="A1" i="16"/>
  <c r="A1" i="17"/>
  <c r="A1" i="7"/>
  <c r="A1" i="33"/>
  <c r="A1" i="79"/>
  <c r="A1" i="115"/>
  <c r="A1" i="78"/>
  <c r="A1" i="42"/>
  <c r="A1" i="77"/>
  <c r="A1" i="40"/>
  <c r="A1" i="102"/>
  <c r="A1" i="99"/>
  <c r="A1" i="107" s="1"/>
  <c r="A1" i="106" s="1"/>
  <c r="A1" i="113" s="1"/>
  <c r="A1" i="114" s="1"/>
  <c r="A1" i="101"/>
  <c r="A1" i="100"/>
  <c r="A1" i="96"/>
  <c r="A1" i="97"/>
  <c r="A1" i="98"/>
  <c r="A1" i="110" s="1"/>
  <c r="A1" i="94"/>
  <c r="A1" i="104"/>
  <c r="A1" i="90"/>
  <c r="C39" i="104"/>
  <c r="A21" i="88"/>
  <c r="A5" i="88"/>
  <c r="A6" i="88"/>
  <c r="A7" i="88"/>
  <c r="A8" i="88"/>
  <c r="A9" i="88"/>
  <c r="B79" i="88"/>
  <c r="A86" i="88"/>
  <c r="A85" i="88"/>
  <c r="A84" i="88"/>
  <c r="A79" i="88"/>
  <c r="B76" i="88"/>
  <c r="A76" i="88" s="1"/>
  <c r="A75" i="88"/>
  <c r="A60" i="88"/>
  <c r="A59" i="88"/>
  <c r="A56" i="88"/>
  <c r="A22" i="88"/>
  <c r="B20" i="88"/>
  <c r="A20" i="88" s="1"/>
  <c r="A89" i="88"/>
  <c r="A88" i="88"/>
  <c r="A87" i="88"/>
  <c r="A83" i="88"/>
  <c r="A82" i="88"/>
  <c r="A81" i="88"/>
  <c r="B80" i="88"/>
  <c r="A80" i="88" s="1"/>
  <c r="A78" i="88"/>
  <c r="B77" i="88"/>
  <c r="A77" i="88" s="1"/>
  <c r="A74" i="88"/>
  <c r="A73" i="88"/>
  <c r="A72" i="88"/>
  <c r="A71" i="88"/>
  <c r="A70" i="88"/>
  <c r="A69" i="88"/>
  <c r="A68" i="88"/>
  <c r="B11" i="88"/>
  <c r="A11" i="88" s="1"/>
  <c r="B12" i="88"/>
  <c r="A12" i="88" s="1"/>
  <c r="B13" i="88"/>
  <c r="A13" i="88" s="1"/>
  <c r="B14" i="88"/>
  <c r="A14" i="88"/>
  <c r="B15" i="88"/>
  <c r="A15" i="88" s="1"/>
  <c r="B16" i="88"/>
  <c r="A16" i="88"/>
  <c r="B17" i="88"/>
  <c r="A17" i="88" s="1"/>
  <c r="B18" i="88"/>
  <c r="A18" i="88"/>
  <c r="B19" i="88"/>
  <c r="A19" i="88" s="1"/>
  <c r="A24" i="88"/>
  <c r="B25" i="88"/>
  <c r="A25" i="88" s="1"/>
  <c r="B26" i="88"/>
  <c r="A26" i="88"/>
  <c r="B27" i="88"/>
  <c r="A27" i="88" s="1"/>
  <c r="B28" i="88"/>
  <c r="A28" i="88"/>
  <c r="B29" i="88"/>
  <c r="A29" i="88" s="1"/>
  <c r="B30" i="88"/>
  <c r="A30" i="88"/>
  <c r="B31" i="88"/>
  <c r="A31" i="88" s="1"/>
  <c r="B32" i="88"/>
  <c r="A32" i="88" s="1"/>
  <c r="B33" i="88"/>
  <c r="A33" i="88" s="1"/>
  <c r="B34" i="88"/>
  <c r="A34" i="88" s="1"/>
  <c r="B35" i="88"/>
  <c r="A35" i="88" s="1"/>
  <c r="B36" i="88"/>
  <c r="A36" i="88"/>
  <c r="B37" i="88"/>
  <c r="A37" i="88" s="1"/>
  <c r="B38" i="88"/>
  <c r="A38" i="88" s="1"/>
  <c r="B39" i="88"/>
  <c r="A39" i="88" s="1"/>
  <c r="B40" i="88"/>
  <c r="A40" i="88"/>
  <c r="B41" i="88"/>
  <c r="A41" i="88" s="1"/>
  <c r="B42" i="88"/>
  <c r="A42" i="88"/>
  <c r="A43" i="88"/>
  <c r="A44" i="88"/>
  <c r="A45" i="88"/>
  <c r="A46" i="88"/>
  <c r="A47" i="88"/>
  <c r="A48" i="88"/>
  <c r="A49" i="88"/>
  <c r="A50" i="88"/>
  <c r="A51" i="88"/>
  <c r="A52" i="88"/>
  <c r="A53" i="88"/>
  <c r="A54" i="88"/>
  <c r="A55" i="88"/>
  <c r="A57" i="88"/>
  <c r="A58" i="88"/>
  <c r="A61" i="88"/>
  <c r="A62" i="88"/>
  <c r="A63" i="88"/>
  <c r="A64" i="88"/>
  <c r="A65" i="88"/>
  <c r="A66" i="88"/>
  <c r="A67" i="88"/>
  <c r="B10" i="88"/>
  <c r="A10" i="88"/>
  <c r="D45" i="66"/>
  <c r="E38" i="7"/>
  <c r="C38" i="7"/>
  <c r="E57" i="70"/>
  <c r="F57" i="70"/>
  <c r="G57" i="70"/>
  <c r="H57" i="70"/>
  <c r="D57" i="70"/>
  <c r="E40" i="70"/>
  <c r="F40" i="70"/>
  <c r="G40" i="70"/>
  <c r="H40" i="70"/>
  <c r="D40" i="70"/>
  <c r="E31" i="70"/>
  <c r="F31" i="70"/>
  <c r="G31" i="70"/>
  <c r="H31" i="70"/>
  <c r="D31" i="70"/>
  <c r="H19" i="70"/>
  <c r="G19" i="70"/>
  <c r="F19" i="70"/>
  <c r="E19" i="70"/>
  <c r="D19" i="70"/>
  <c r="G10" i="14"/>
  <c r="G40" i="14"/>
  <c r="D37" i="5" s="1"/>
  <c r="F12" i="38"/>
  <c r="D7" i="70"/>
  <c r="E7" i="70" s="1"/>
  <c r="F7" i="70" s="1"/>
  <c r="G7" i="70" s="1"/>
  <c r="H7" i="70" s="1"/>
  <c r="I46" i="37"/>
  <c r="F47" i="37"/>
  <c r="H38" i="37"/>
  <c r="H39" i="37"/>
  <c r="H41" i="37"/>
  <c r="H42" i="37"/>
  <c r="H43" i="37"/>
  <c r="H44" i="37"/>
  <c r="H40" i="37"/>
  <c r="H45" i="37"/>
  <c r="H46" i="37"/>
  <c r="I47" i="37"/>
  <c r="I39" i="37"/>
  <c r="I40" i="37"/>
  <c r="I41" i="37"/>
  <c r="I42" i="37"/>
  <c r="I43" i="37"/>
  <c r="I44" i="37"/>
  <c r="I45" i="37"/>
  <c r="I38" i="37"/>
  <c r="H24" i="37"/>
  <c r="I24" i="37"/>
  <c r="H25" i="37"/>
  <c r="I25" i="37"/>
  <c r="I26" i="37"/>
  <c r="H27" i="37"/>
  <c r="I27" i="37"/>
  <c r="H28" i="37"/>
  <c r="I28" i="37"/>
  <c r="H29" i="37"/>
  <c r="I29" i="37"/>
  <c r="H30" i="37"/>
  <c r="I30" i="37"/>
  <c r="I31" i="37"/>
  <c r="H32" i="37"/>
  <c r="I32" i="37"/>
  <c r="F33" i="37"/>
  <c r="I33" i="37"/>
  <c r="H26" i="37"/>
  <c r="H31" i="37"/>
  <c r="I23" i="37"/>
  <c r="H12" i="37"/>
  <c r="I12" i="37"/>
  <c r="I13" i="37"/>
  <c r="H14" i="37"/>
  <c r="I14" i="37"/>
  <c r="H15" i="37"/>
  <c r="I15" i="37"/>
  <c r="H16" i="37"/>
  <c r="I16" i="37"/>
  <c r="H17" i="37"/>
  <c r="I17" i="37"/>
  <c r="I18" i="37"/>
  <c r="H19" i="37"/>
  <c r="I19" i="37"/>
  <c r="F20" i="37"/>
  <c r="I20" i="37" s="1"/>
  <c r="H11" i="37"/>
  <c r="H20" i="37" s="1"/>
  <c r="H13" i="37"/>
  <c r="H18" i="37"/>
  <c r="I11" i="37"/>
  <c r="E50" i="5"/>
  <c r="G16" i="20"/>
  <c r="D43" i="5" s="1"/>
  <c r="F10" i="13"/>
  <c r="F25" i="13"/>
  <c r="G28" i="17"/>
  <c r="G29" i="17"/>
  <c r="G30" i="17"/>
  <c r="G31" i="17"/>
  <c r="G32" i="17"/>
  <c r="E29" i="5"/>
  <c r="E26" i="5"/>
  <c r="E16" i="5"/>
  <c r="E21" i="79"/>
  <c r="E23" i="78"/>
  <c r="E19" i="42"/>
  <c r="E31" i="42"/>
  <c r="E12" i="40"/>
  <c r="E29" i="41"/>
  <c r="E18" i="77" s="1"/>
  <c r="E19" i="77" s="1"/>
  <c r="H11" i="4"/>
  <c r="D23" i="3" s="1"/>
  <c r="D7" i="3"/>
  <c r="D12" i="3" s="1"/>
  <c r="H13" i="80"/>
  <c r="H19" i="80"/>
  <c r="H41" i="80"/>
  <c r="H45" i="80" s="1"/>
  <c r="H44" i="80"/>
  <c r="H30" i="56"/>
  <c r="H42" i="56"/>
  <c r="H15" i="55"/>
  <c r="H27" i="55" s="1"/>
  <c r="H26" i="55"/>
  <c r="H17" i="54"/>
  <c r="H15" i="52"/>
  <c r="H8" i="53"/>
  <c r="D15" i="1"/>
  <c r="D23" i="1"/>
  <c r="D24" i="1"/>
  <c r="D16" i="1"/>
  <c r="D19" i="1"/>
  <c r="D22" i="1"/>
  <c r="D25" i="1"/>
  <c r="D28" i="1"/>
  <c r="D31" i="1"/>
  <c r="D34" i="1"/>
  <c r="H13" i="35"/>
  <c r="H24" i="35"/>
  <c r="H25" i="35" s="1"/>
  <c r="D42" i="1"/>
  <c r="D43" i="1"/>
  <c r="D23" i="2"/>
  <c r="D22" i="2"/>
  <c r="D24" i="2" s="1"/>
  <c r="H20" i="31"/>
  <c r="D15" i="2" s="1"/>
  <c r="H20" i="30"/>
  <c r="D10" i="2" s="1"/>
  <c r="D11" i="2"/>
  <c r="D13" i="2"/>
  <c r="D14" i="2"/>
  <c r="D17" i="2"/>
  <c r="H41" i="38"/>
  <c r="H40" i="38"/>
  <c r="H34" i="38"/>
  <c r="H33" i="38"/>
  <c r="H35" i="38"/>
  <c r="H36" i="38"/>
  <c r="H32" i="38"/>
  <c r="H26" i="38"/>
  <c r="H27" i="38"/>
  <c r="H16" i="38"/>
  <c r="H17" i="38"/>
  <c r="H18" i="38"/>
  <c r="H19" i="38"/>
  <c r="H20" i="38"/>
  <c r="H21" i="38"/>
  <c r="H22" i="38"/>
  <c r="H23" i="38"/>
  <c r="H15" i="38"/>
  <c r="H17" i="34"/>
  <c r="H15" i="34"/>
  <c r="H13" i="34"/>
  <c r="H11" i="34"/>
  <c r="H8" i="34"/>
  <c r="H7" i="34"/>
  <c r="H9" i="34" s="1"/>
  <c r="F19" i="63"/>
  <c r="F32" i="63" s="1"/>
  <c r="G19" i="63"/>
  <c r="H19" i="63"/>
  <c r="H32" i="63"/>
  <c r="D19" i="63"/>
  <c r="D32" i="63" s="1"/>
  <c r="E19" i="63"/>
  <c r="E32" i="63" s="1"/>
  <c r="G32" i="63"/>
  <c r="C19" i="63"/>
  <c r="C32" i="63" s="1"/>
  <c r="G11" i="21"/>
  <c r="G12" i="21"/>
  <c r="G13" i="21"/>
  <c r="G14" i="21"/>
  <c r="G15" i="21"/>
  <c r="G16" i="21"/>
  <c r="G17" i="21"/>
  <c r="G18" i="21"/>
  <c r="G19" i="21"/>
  <c r="G20" i="21"/>
  <c r="G10" i="21"/>
  <c r="F21" i="21"/>
  <c r="C21" i="21"/>
  <c r="D21" i="21"/>
  <c r="E15" i="33"/>
  <c r="H21" i="33" s="1"/>
  <c r="H22" i="33"/>
  <c r="H24" i="33"/>
  <c r="H25" i="33"/>
  <c r="H26" i="33"/>
  <c r="H27" i="33"/>
  <c r="H28" i="33"/>
  <c r="H29" i="33"/>
  <c r="H20" i="33"/>
  <c r="I9" i="33"/>
  <c r="I10" i="33"/>
  <c r="I11" i="33"/>
  <c r="I12" i="33"/>
  <c r="I13" i="33"/>
  <c r="I14" i="33"/>
  <c r="G15" i="33"/>
  <c r="I15" i="33"/>
  <c r="I8" i="33"/>
  <c r="E6" i="50"/>
  <c r="E7" i="50"/>
  <c r="E8" i="50"/>
  <c r="E9" i="50"/>
  <c r="H2" i="90"/>
  <c r="D2" i="104" s="1"/>
  <c r="C2" i="94" s="1"/>
  <c r="E2" i="105" s="1"/>
  <c r="E2" i="98"/>
  <c r="D2" i="110" s="1"/>
  <c r="E1" i="98"/>
  <c r="C36" i="98"/>
  <c r="E2" i="1"/>
  <c r="E37" i="1"/>
  <c r="E39" i="1" s="1"/>
  <c r="E46" i="1" s="1"/>
  <c r="I21" i="48"/>
  <c r="H20" i="52"/>
  <c r="H36" i="53"/>
  <c r="H45" i="54"/>
  <c r="H14" i="56"/>
  <c r="H38" i="52"/>
  <c r="H9" i="53" s="1"/>
  <c r="H26" i="53"/>
  <c r="H37" i="53" s="1"/>
  <c r="I15" i="48"/>
  <c r="I22" i="48"/>
  <c r="H35" i="54"/>
  <c r="H25" i="80"/>
  <c r="E2" i="2"/>
  <c r="E19" i="2"/>
  <c r="E25" i="2" s="1"/>
  <c r="E24" i="2"/>
  <c r="E36" i="2"/>
  <c r="D36" i="2"/>
  <c r="E1" i="2"/>
  <c r="E1" i="3" s="1"/>
  <c r="H28" i="31"/>
  <c r="D16" i="2" s="1"/>
  <c r="E2" i="3"/>
  <c r="D27" i="3"/>
  <c r="D25" i="3"/>
  <c r="D26" i="3"/>
  <c r="E29" i="3"/>
  <c r="E12" i="3"/>
  <c r="E18" i="3"/>
  <c r="D18" i="3"/>
  <c r="E2" i="5"/>
  <c r="D26" i="5"/>
  <c r="E30" i="5"/>
  <c r="E59" i="5"/>
  <c r="E1" i="5"/>
  <c r="C22" i="23"/>
  <c r="D22" i="23"/>
  <c r="G22" i="23" s="1"/>
  <c r="D54" i="5" s="1"/>
  <c r="F22" i="23"/>
  <c r="F9" i="18"/>
  <c r="F10" i="18"/>
  <c r="F11" i="18"/>
  <c r="F12" i="18"/>
  <c r="F13" i="18"/>
  <c r="F14" i="18"/>
  <c r="F15" i="18"/>
  <c r="F16" i="18"/>
  <c r="F17" i="18"/>
  <c r="F18" i="18"/>
  <c r="F19" i="18"/>
  <c r="F20" i="18"/>
  <c r="F21" i="18"/>
  <c r="G46" i="23"/>
  <c r="D55" i="5"/>
  <c r="G30" i="20"/>
  <c r="D49" i="5" s="1"/>
  <c r="G45" i="20"/>
  <c r="D53" i="5"/>
  <c r="I28" i="22"/>
  <c r="J28" i="22"/>
  <c r="K28" i="22"/>
  <c r="F39" i="13"/>
  <c r="F35" i="13"/>
  <c r="F30" i="13"/>
  <c r="F20" i="13"/>
  <c r="F15" i="13"/>
  <c r="B18" i="16"/>
  <c r="D24" i="16" s="1"/>
  <c r="D47" i="16" s="1"/>
  <c r="D24" i="5" s="1"/>
  <c r="D39" i="16"/>
  <c r="E8" i="16"/>
  <c r="E9" i="16"/>
  <c r="E10" i="16"/>
  <c r="E11" i="16"/>
  <c r="E12" i="16"/>
  <c r="E13" i="16"/>
  <c r="E14" i="16"/>
  <c r="E15" i="16"/>
  <c r="E16" i="16"/>
  <c r="E17" i="16"/>
  <c r="G33" i="17"/>
  <c r="G34" i="17"/>
  <c r="G35" i="17"/>
  <c r="G36" i="17"/>
  <c r="G37" i="17"/>
  <c r="G38" i="17"/>
  <c r="G39" i="17"/>
  <c r="G40" i="17"/>
  <c r="G41" i="17"/>
  <c r="G42" i="17"/>
  <c r="G43" i="17"/>
  <c r="G44" i="17"/>
  <c r="F46" i="18"/>
  <c r="D36" i="5" s="1"/>
  <c r="D12" i="7"/>
  <c r="D20" i="7"/>
  <c r="D23" i="7"/>
  <c r="D16" i="5" s="1"/>
  <c r="I9" i="40"/>
  <c r="I10" i="40"/>
  <c r="I11" i="40"/>
  <c r="I9" i="77"/>
  <c r="I17" i="77" s="1"/>
  <c r="I10" i="77"/>
  <c r="I11" i="77"/>
  <c r="I12" i="77"/>
  <c r="I13" i="77"/>
  <c r="I14" i="77"/>
  <c r="I15" i="77"/>
  <c r="I16" i="77"/>
  <c r="I11" i="41"/>
  <c r="I29" i="41" s="1"/>
  <c r="I18" i="77" s="1"/>
  <c r="I12" i="41"/>
  <c r="I13" i="41"/>
  <c r="I14" i="41"/>
  <c r="I15" i="41"/>
  <c r="I16" i="41"/>
  <c r="I17" i="41"/>
  <c r="I18" i="41"/>
  <c r="I19" i="41"/>
  <c r="I20" i="41"/>
  <c r="I21" i="41"/>
  <c r="I22" i="41"/>
  <c r="I23" i="41"/>
  <c r="I24" i="41"/>
  <c r="I25" i="41"/>
  <c r="I26" i="41"/>
  <c r="I27" i="41"/>
  <c r="I28" i="41"/>
  <c r="I14" i="40"/>
  <c r="I15" i="40"/>
  <c r="I16" i="40"/>
  <c r="I17" i="40"/>
  <c r="I18" i="40"/>
  <c r="I19" i="40"/>
  <c r="I20" i="40"/>
  <c r="I21" i="40"/>
  <c r="I22" i="40"/>
  <c r="I23" i="40"/>
  <c r="I24" i="40"/>
  <c r="I25" i="40"/>
  <c r="I26" i="40"/>
  <c r="I27" i="40"/>
  <c r="I28" i="40"/>
  <c r="I29" i="40"/>
  <c r="I30" i="40"/>
  <c r="I31" i="40"/>
  <c r="I10" i="42"/>
  <c r="I11" i="42"/>
  <c r="I12" i="42"/>
  <c r="I13" i="42"/>
  <c r="I14" i="42"/>
  <c r="I15" i="42"/>
  <c r="I16" i="42"/>
  <c r="I17" i="42"/>
  <c r="I18" i="42"/>
  <c r="I23" i="77"/>
  <c r="I24" i="77"/>
  <c r="I25" i="77"/>
  <c r="I26" i="77"/>
  <c r="I27" i="77"/>
  <c r="I28" i="77"/>
  <c r="I29" i="77"/>
  <c r="I30" i="77"/>
  <c r="I31" i="77"/>
  <c r="I32" i="77"/>
  <c r="I33" i="77"/>
  <c r="I34" i="77"/>
  <c r="I9" i="78"/>
  <c r="I10" i="78"/>
  <c r="I11" i="78"/>
  <c r="I12" i="78"/>
  <c r="I13" i="78"/>
  <c r="I14" i="78"/>
  <c r="I15" i="78"/>
  <c r="I23" i="78" s="1"/>
  <c r="I16" i="78"/>
  <c r="I17" i="78"/>
  <c r="I18" i="78"/>
  <c r="I19" i="78"/>
  <c r="I20" i="78"/>
  <c r="I21" i="78"/>
  <c r="I22" i="78"/>
  <c r="I10" i="79"/>
  <c r="I11" i="79"/>
  <c r="I12" i="79"/>
  <c r="I13" i="79"/>
  <c r="I14" i="79"/>
  <c r="I21" i="79" s="1"/>
  <c r="I15" i="79"/>
  <c r="I16" i="79"/>
  <c r="I17" i="79"/>
  <c r="I18" i="79"/>
  <c r="I19" i="79"/>
  <c r="I20" i="79"/>
  <c r="I23" i="42"/>
  <c r="I24" i="42"/>
  <c r="I25" i="42"/>
  <c r="I26" i="42"/>
  <c r="I31" i="42" s="1"/>
  <c r="I27" i="42"/>
  <c r="I28" i="42"/>
  <c r="I29" i="42"/>
  <c r="I30" i="42"/>
  <c r="E2" i="6"/>
  <c r="D7" i="6"/>
  <c r="D6" i="6"/>
  <c r="E19" i="6"/>
  <c r="E56" i="6" s="1"/>
  <c r="E38" i="6"/>
  <c r="E44" i="6"/>
  <c r="E50" i="6"/>
  <c r="E55" i="6"/>
  <c r="D44" i="6"/>
  <c r="D50" i="6"/>
  <c r="D55" i="6"/>
  <c r="E1" i="6"/>
  <c r="H30" i="11"/>
  <c r="D10" i="6" s="1"/>
  <c r="H22" i="11"/>
  <c r="D9" i="6"/>
  <c r="G44" i="21"/>
  <c r="D14" i="6" s="1"/>
  <c r="G34" i="21"/>
  <c r="D13" i="6" s="1"/>
  <c r="I44" i="10"/>
  <c r="D11" i="6" s="1"/>
  <c r="H26" i="27"/>
  <c r="D32" i="6" s="1"/>
  <c r="H47" i="27"/>
  <c r="D37" i="6" s="1"/>
  <c r="K9" i="26"/>
  <c r="K10" i="26"/>
  <c r="K11" i="26"/>
  <c r="K12" i="26"/>
  <c r="K13" i="26"/>
  <c r="K14" i="26"/>
  <c r="K15" i="26"/>
  <c r="K16" i="26"/>
  <c r="K17" i="26"/>
  <c r="K18" i="26"/>
  <c r="K19" i="26"/>
  <c r="K20" i="26"/>
  <c r="K21" i="26"/>
  <c r="K22" i="26"/>
  <c r="K23" i="26"/>
  <c r="K24" i="26"/>
  <c r="K25" i="26"/>
  <c r="K26" i="26"/>
  <c r="K27" i="26"/>
  <c r="K28" i="26"/>
  <c r="K29" i="26"/>
  <c r="E46" i="25"/>
  <c r="D29" i="6" s="1"/>
  <c r="H20" i="25"/>
  <c r="D27" i="6" s="1"/>
  <c r="D32" i="24"/>
  <c r="D24" i="6" s="1"/>
  <c r="D25" i="6" s="1"/>
  <c r="H42" i="4"/>
  <c r="D15" i="6" s="1"/>
  <c r="H15" i="11"/>
  <c r="D8" i="6" s="1"/>
  <c r="E2" i="8"/>
  <c r="E1" i="8"/>
  <c r="E2" i="7"/>
  <c r="C33" i="7"/>
  <c r="C41" i="7"/>
  <c r="E33" i="7"/>
  <c r="E41" i="7" s="1"/>
  <c r="D16" i="7"/>
  <c r="E1" i="7"/>
  <c r="G2" i="17"/>
  <c r="B45" i="17"/>
  <c r="D34" i="16"/>
  <c r="E1" i="16"/>
  <c r="C22" i="18"/>
  <c r="D22" i="18"/>
  <c r="E22" i="18"/>
  <c r="B22" i="18"/>
  <c r="D39" i="13"/>
  <c r="D35" i="13"/>
  <c r="D30" i="13"/>
  <c r="D41" i="13" s="1"/>
  <c r="D25" i="13"/>
  <c r="D20" i="13"/>
  <c r="D15" i="13"/>
  <c r="D10" i="13"/>
  <c r="H37" i="13"/>
  <c r="H39" i="13" s="1"/>
  <c r="H38" i="13"/>
  <c r="H32" i="13"/>
  <c r="H33" i="13"/>
  <c r="H34" i="13"/>
  <c r="H27" i="13"/>
  <c r="H28" i="13"/>
  <c r="H29" i="13"/>
  <c r="H22" i="13"/>
  <c r="H23" i="13"/>
  <c r="H24" i="13"/>
  <c r="H17" i="13"/>
  <c r="H18" i="13"/>
  <c r="H19" i="13"/>
  <c r="H12" i="13"/>
  <c r="H13" i="13"/>
  <c r="H14" i="13"/>
  <c r="H9" i="13"/>
  <c r="H8" i="13"/>
  <c r="H7" i="13"/>
  <c r="B21" i="19"/>
  <c r="B24" i="19"/>
  <c r="B23" i="19"/>
  <c r="B20" i="19"/>
  <c r="B22" i="19" s="1"/>
  <c r="D25" i="19"/>
  <c r="E25" i="19"/>
  <c r="F25" i="19"/>
  <c r="G25" i="19"/>
  <c r="H25" i="19"/>
  <c r="I25" i="19"/>
  <c r="J25" i="19"/>
  <c r="J26" i="19" s="1"/>
  <c r="D22" i="19"/>
  <c r="D26" i="19" s="1"/>
  <c r="E22" i="19"/>
  <c r="E26" i="19"/>
  <c r="F22" i="19"/>
  <c r="F26" i="19" s="1"/>
  <c r="G22" i="19"/>
  <c r="H22" i="19"/>
  <c r="H26" i="19"/>
  <c r="I22" i="19"/>
  <c r="I26" i="19"/>
  <c r="J22" i="19"/>
  <c r="C22" i="19"/>
  <c r="C26" i="19" s="1"/>
  <c r="C25" i="19"/>
  <c r="C10" i="19"/>
  <c r="C15" i="19" s="1"/>
  <c r="C13" i="19"/>
  <c r="D10" i="19"/>
  <c r="D13" i="19"/>
  <c r="E10" i="19"/>
  <c r="E15" i="19"/>
  <c r="E13" i="19"/>
  <c r="F10" i="19"/>
  <c r="F13" i="19"/>
  <c r="G10" i="19"/>
  <c r="G13" i="19"/>
  <c r="H10" i="19"/>
  <c r="H13" i="19"/>
  <c r="H15" i="19" s="1"/>
  <c r="I10" i="19"/>
  <c r="I13" i="19"/>
  <c r="J10" i="19"/>
  <c r="J13" i="19"/>
  <c r="B8" i="19"/>
  <c r="B9" i="19"/>
  <c r="B11" i="19"/>
  <c r="B12" i="19"/>
  <c r="F28" i="22"/>
  <c r="D28" i="22"/>
  <c r="L10" i="22"/>
  <c r="L11" i="22"/>
  <c r="L12" i="22"/>
  <c r="L13" i="22"/>
  <c r="L14" i="22"/>
  <c r="L15" i="22"/>
  <c r="L16" i="22"/>
  <c r="L17" i="22"/>
  <c r="L18" i="22"/>
  <c r="L19" i="22"/>
  <c r="L20" i="22"/>
  <c r="L21" i="22"/>
  <c r="L22" i="22"/>
  <c r="L23" i="22"/>
  <c r="L24" i="22"/>
  <c r="L25" i="22"/>
  <c r="L26" i="22"/>
  <c r="L27" i="22"/>
  <c r="L9" i="22"/>
  <c r="L8" i="22"/>
  <c r="G11" i="23"/>
  <c r="G12" i="23"/>
  <c r="G13" i="23"/>
  <c r="G14" i="23"/>
  <c r="G15" i="23"/>
  <c r="G16" i="23"/>
  <c r="G17" i="23"/>
  <c r="G18" i="23"/>
  <c r="G19" i="23"/>
  <c r="G20" i="23"/>
  <c r="G21" i="23"/>
  <c r="G10" i="23"/>
  <c r="G9" i="23"/>
  <c r="H39" i="11"/>
  <c r="A6" i="4"/>
  <c r="F32" i="24"/>
  <c r="D39" i="104"/>
  <c r="C29" i="104"/>
  <c r="D29" i="104"/>
  <c r="D17" i="104"/>
  <c r="C17" i="104"/>
  <c r="H46" i="25"/>
  <c r="G30" i="26"/>
  <c r="H30" i="26"/>
  <c r="I30" i="26"/>
  <c r="J30" i="26"/>
  <c r="I45" i="28"/>
  <c r="I43" i="29"/>
  <c r="H41" i="30"/>
  <c r="H33" i="31"/>
  <c r="H37" i="31"/>
  <c r="H16" i="31"/>
  <c r="H25" i="32"/>
  <c r="H40" i="33"/>
  <c r="F40" i="33"/>
  <c r="F29" i="33"/>
  <c r="G42" i="34"/>
  <c r="F9" i="34"/>
  <c r="F21" i="34" s="1"/>
  <c r="E9" i="34"/>
  <c r="E21" i="34"/>
  <c r="H16" i="36"/>
  <c r="H23" i="36" s="1"/>
  <c r="H38" i="36" s="1"/>
  <c r="H12" i="36"/>
  <c r="E24" i="38"/>
  <c r="E28" i="38" s="1"/>
  <c r="E30" i="38" s="1"/>
  <c r="E33" i="38" s="1"/>
  <c r="E37" i="38" s="1"/>
  <c r="E40" i="38" s="1"/>
  <c r="G24" i="38"/>
  <c r="G28" i="38" s="1"/>
  <c r="G30" i="38" s="1"/>
  <c r="D47" i="37"/>
  <c r="H23" i="37"/>
  <c r="D33" i="37"/>
  <c r="D20" i="37"/>
  <c r="E32" i="40"/>
  <c r="F32" i="40"/>
  <c r="F19" i="77" s="1"/>
  <c r="G32" i="40"/>
  <c r="H32" i="40"/>
  <c r="F12" i="40"/>
  <c r="G12" i="40"/>
  <c r="H12" i="40"/>
  <c r="I10" i="41"/>
  <c r="F29" i="41"/>
  <c r="G29" i="41"/>
  <c r="G18" i="77" s="1"/>
  <c r="H29" i="41"/>
  <c r="H18" i="77" s="1"/>
  <c r="H19" i="77" s="1"/>
  <c r="F35" i="77"/>
  <c r="G35" i="77"/>
  <c r="H35" i="77"/>
  <c r="E35" i="77"/>
  <c r="E20" i="42" s="1"/>
  <c r="F17" i="77"/>
  <c r="F18" i="77"/>
  <c r="G17" i="77"/>
  <c r="H17" i="77"/>
  <c r="E17" i="77"/>
  <c r="I9" i="42"/>
  <c r="F31" i="42"/>
  <c r="F22" i="79" s="1"/>
  <c r="G31" i="42"/>
  <c r="H31" i="42"/>
  <c r="F19" i="42"/>
  <c r="F20" i="42"/>
  <c r="G19" i="42"/>
  <c r="G20" i="42" s="1"/>
  <c r="H19" i="42"/>
  <c r="H20" i="42"/>
  <c r="A5" i="42"/>
  <c r="A4" i="42"/>
  <c r="A3" i="42"/>
  <c r="F23" i="78"/>
  <c r="G23" i="78"/>
  <c r="H23" i="78"/>
  <c r="A5" i="78"/>
  <c r="A4" i="78"/>
  <c r="A3" i="78"/>
  <c r="F21" i="79"/>
  <c r="G21" i="79"/>
  <c r="H21" i="79"/>
  <c r="A6" i="79"/>
  <c r="A5" i="79"/>
  <c r="A4" i="79"/>
  <c r="G46" i="44"/>
  <c r="F31" i="44"/>
  <c r="G31" i="44"/>
  <c r="H31" i="44"/>
  <c r="E9" i="44"/>
  <c r="E10" i="44"/>
  <c r="E11" i="44"/>
  <c r="E12" i="44"/>
  <c r="E13" i="44"/>
  <c r="E14" i="44"/>
  <c r="E15" i="44"/>
  <c r="E16" i="44"/>
  <c r="E17" i="44"/>
  <c r="E18" i="44"/>
  <c r="E19" i="44"/>
  <c r="E20" i="44"/>
  <c r="E21" i="44"/>
  <c r="E22" i="44"/>
  <c r="E23" i="44"/>
  <c r="E24" i="44"/>
  <c r="E25" i="44"/>
  <c r="E26" i="44"/>
  <c r="E27" i="44"/>
  <c r="E28" i="44"/>
  <c r="E29" i="44"/>
  <c r="E30" i="44"/>
  <c r="H34" i="46"/>
  <c r="J34" i="46"/>
  <c r="L34" i="46"/>
  <c r="F34" i="46"/>
  <c r="H35" i="47"/>
  <c r="J35" i="47"/>
  <c r="L35" i="47"/>
  <c r="F35" i="47"/>
  <c r="H44" i="53"/>
  <c r="H42" i="55"/>
  <c r="H15" i="56" s="1"/>
  <c r="H43" i="49"/>
  <c r="H46" i="49"/>
  <c r="F43" i="49"/>
  <c r="F46" i="49"/>
  <c r="H54" i="49"/>
  <c r="H58" i="49" s="1"/>
  <c r="H57" i="49"/>
  <c r="F54" i="49"/>
  <c r="F57" i="49"/>
  <c r="F58" i="49" s="1"/>
  <c r="H32" i="49"/>
  <c r="H36" i="49" s="1"/>
  <c r="F32" i="49"/>
  <c r="F36" i="49" s="1"/>
  <c r="H35" i="49"/>
  <c r="F35" i="49"/>
  <c r="H16" i="49"/>
  <c r="H19" i="49" s="1"/>
  <c r="H24" i="49"/>
  <c r="F16" i="49"/>
  <c r="F19" i="49" s="1"/>
  <c r="F24" i="49"/>
  <c r="F27" i="50"/>
  <c r="F28" i="50" s="1"/>
  <c r="G27" i="50"/>
  <c r="G28" i="50"/>
  <c r="F12" i="50"/>
  <c r="F15" i="50" s="1"/>
  <c r="F17" i="50" s="1"/>
  <c r="F20" i="50" s="1"/>
  <c r="G12" i="50"/>
  <c r="G15" i="50" s="1"/>
  <c r="G17" i="50" s="1"/>
  <c r="E51" i="50"/>
  <c r="E52" i="50"/>
  <c r="E53" i="50"/>
  <c r="E54" i="50"/>
  <c r="E55" i="50"/>
  <c r="E56" i="50"/>
  <c r="E57" i="50"/>
  <c r="E58" i="50"/>
  <c r="E59" i="50"/>
  <c r="E60" i="50"/>
  <c r="E61" i="50"/>
  <c r="E50" i="50"/>
  <c r="F62" i="50"/>
  <c r="G62" i="50"/>
  <c r="E38" i="50"/>
  <c r="E39" i="50"/>
  <c r="E40" i="50"/>
  <c r="E44" i="50" s="1"/>
  <c r="E47" i="50" s="1"/>
  <c r="E41" i="50"/>
  <c r="E42" i="50"/>
  <c r="E43" i="50"/>
  <c r="F44" i="50"/>
  <c r="F47" i="50" s="1"/>
  <c r="G44" i="50"/>
  <c r="G47" i="50"/>
  <c r="E36" i="50"/>
  <c r="E34" i="50"/>
  <c r="E10" i="50"/>
  <c r="E11" i="50"/>
  <c r="E13" i="50"/>
  <c r="E14" i="50"/>
  <c r="E27" i="50"/>
  <c r="E28" i="50" s="1"/>
  <c r="B12" i="81"/>
  <c r="C12" i="81"/>
  <c r="C15" i="81"/>
  <c r="C17" i="81" s="1"/>
  <c r="D12" i="81"/>
  <c r="D15" i="81" s="1"/>
  <c r="D17" i="81" s="1"/>
  <c r="D20" i="81" s="1"/>
  <c r="E12" i="81"/>
  <c r="E15" i="81" s="1"/>
  <c r="E17" i="81" s="1"/>
  <c r="F12" i="81"/>
  <c r="F15" i="81" s="1"/>
  <c r="F17" i="81" s="1"/>
  <c r="A12" i="81"/>
  <c r="A15" i="81"/>
  <c r="A17" i="81"/>
  <c r="A29" i="81" s="1"/>
  <c r="B15" i="81"/>
  <c r="B17" i="81" s="1"/>
  <c r="B27" i="81"/>
  <c r="B28" i="81" s="1"/>
  <c r="C27" i="81"/>
  <c r="D27" i="81"/>
  <c r="D28" i="81" s="1"/>
  <c r="E27" i="81"/>
  <c r="E28" i="81" s="1"/>
  <c r="F27" i="81"/>
  <c r="F28" i="81" s="1"/>
  <c r="A27" i="81"/>
  <c r="A28" i="81" s="1"/>
  <c r="C28" i="81"/>
  <c r="B44" i="81"/>
  <c r="B47" i="81" s="1"/>
  <c r="C44" i="81"/>
  <c r="D44" i="81"/>
  <c r="D47" i="81" s="1"/>
  <c r="E44" i="81"/>
  <c r="E47" i="81" s="1"/>
  <c r="F44" i="81"/>
  <c r="F47" i="81" s="1"/>
  <c r="A44" i="81"/>
  <c r="A47" i="81" s="1"/>
  <c r="C47" i="81"/>
  <c r="B62" i="81"/>
  <c r="C62" i="81"/>
  <c r="D62" i="81"/>
  <c r="E62" i="81"/>
  <c r="F62" i="81"/>
  <c r="A62" i="81"/>
  <c r="G48" i="51"/>
  <c r="I48" i="51"/>
  <c r="E8" i="51"/>
  <c r="E9" i="51"/>
  <c r="E10" i="51"/>
  <c r="E11" i="51"/>
  <c r="E12" i="51"/>
  <c r="E13" i="51"/>
  <c r="E14" i="51"/>
  <c r="E15" i="51"/>
  <c r="E16" i="51"/>
  <c r="E17" i="51"/>
  <c r="E18" i="51"/>
  <c r="E20" i="51"/>
  <c r="E21" i="51"/>
  <c r="E22" i="51"/>
  <c r="E23" i="51"/>
  <c r="E24" i="51"/>
  <c r="E25" i="51"/>
  <c r="E26" i="51"/>
  <c r="E27" i="51"/>
  <c r="E28" i="51"/>
  <c r="E29" i="51"/>
  <c r="E30" i="51"/>
  <c r="E31" i="51"/>
  <c r="E32" i="51"/>
  <c r="E33" i="51"/>
  <c r="E34" i="51"/>
  <c r="E35" i="51"/>
  <c r="E36" i="51"/>
  <c r="E37" i="51"/>
  <c r="E38" i="51"/>
  <c r="E39" i="51"/>
  <c r="E40" i="51"/>
  <c r="E41" i="51"/>
  <c r="E42" i="51"/>
  <c r="E43" i="51"/>
  <c r="E44" i="51"/>
  <c r="E45" i="51"/>
  <c r="E46" i="51"/>
  <c r="E47" i="51"/>
  <c r="A48" i="82"/>
  <c r="C48" i="82"/>
  <c r="E48" i="82"/>
  <c r="G48" i="82"/>
  <c r="I48" i="82"/>
  <c r="J48" i="82"/>
  <c r="E39" i="62"/>
  <c r="E40" i="62"/>
  <c r="E41" i="62"/>
  <c r="E42" i="62"/>
  <c r="E36" i="62"/>
  <c r="E34" i="62"/>
  <c r="E33" i="62"/>
  <c r="E31" i="62"/>
  <c r="E27" i="62"/>
  <c r="E28" i="62"/>
  <c r="E29" i="62"/>
  <c r="E30" i="62"/>
  <c r="E9" i="62"/>
  <c r="E10" i="62"/>
  <c r="E11" i="62"/>
  <c r="E12" i="62"/>
  <c r="E13" i="62"/>
  <c r="E14" i="62"/>
  <c r="E15" i="62"/>
  <c r="E16" i="62"/>
  <c r="E17" i="62"/>
  <c r="E18" i="62"/>
  <c r="E19" i="62"/>
  <c r="E20" i="62"/>
  <c r="E21" i="62"/>
  <c r="E22" i="62"/>
  <c r="E23" i="62"/>
  <c r="E24" i="62"/>
  <c r="E8" i="62"/>
  <c r="E7" i="62"/>
  <c r="I7" i="63"/>
  <c r="I8" i="63"/>
  <c r="I9" i="63"/>
  <c r="I10" i="63"/>
  <c r="I11" i="63"/>
  <c r="I12" i="63"/>
  <c r="I13" i="63"/>
  <c r="I14" i="63"/>
  <c r="I15" i="63"/>
  <c r="I16" i="63"/>
  <c r="I17" i="63"/>
  <c r="I18" i="63"/>
  <c r="I20" i="63"/>
  <c r="I21" i="63"/>
  <c r="I22" i="63"/>
  <c r="I23" i="63"/>
  <c r="I24" i="63"/>
  <c r="I25" i="63"/>
  <c r="I26" i="63"/>
  <c r="I27" i="63"/>
  <c r="I28" i="63"/>
  <c r="I29" i="63"/>
  <c r="I30" i="63"/>
  <c r="I31" i="63"/>
  <c r="C33" i="84"/>
  <c r="D33" i="84"/>
  <c r="E33" i="84"/>
  <c r="F33" i="84"/>
  <c r="G33" i="84"/>
  <c r="H33" i="84"/>
  <c r="I8" i="84"/>
  <c r="I9" i="84"/>
  <c r="I10" i="84"/>
  <c r="I11" i="84"/>
  <c r="I12" i="84"/>
  <c r="I13" i="84"/>
  <c r="I14" i="84"/>
  <c r="I15" i="84"/>
  <c r="I16" i="84"/>
  <c r="I17" i="84"/>
  <c r="I18" i="84"/>
  <c r="I19" i="84"/>
  <c r="I20" i="84"/>
  <c r="I21" i="84"/>
  <c r="I22" i="84"/>
  <c r="I23" i="84"/>
  <c r="I24" i="84"/>
  <c r="I25" i="84"/>
  <c r="I26" i="84"/>
  <c r="I27" i="84"/>
  <c r="I28" i="84"/>
  <c r="I29" i="84"/>
  <c r="I30" i="84"/>
  <c r="I31" i="84"/>
  <c r="I32" i="84"/>
  <c r="F28" i="65"/>
  <c r="F29" i="65"/>
  <c r="F30" i="65"/>
  <c r="F31" i="65"/>
  <c r="F32" i="65"/>
  <c r="F33" i="65"/>
  <c r="F34" i="65"/>
  <c r="F35" i="65"/>
  <c r="E29" i="65"/>
  <c r="E30" i="65"/>
  <c r="E31" i="65"/>
  <c r="E32" i="65"/>
  <c r="E33" i="65"/>
  <c r="E34" i="65"/>
  <c r="E35" i="65"/>
  <c r="E28" i="65"/>
  <c r="C45" i="66"/>
  <c r="E45" i="66"/>
  <c r="F45" i="66"/>
  <c r="G45" i="66"/>
  <c r="H45" i="66"/>
  <c r="A44" i="85"/>
  <c r="B44" i="85"/>
  <c r="C44" i="85"/>
  <c r="D44" i="85"/>
  <c r="E44" i="85"/>
  <c r="F44" i="85"/>
  <c r="G44" i="85"/>
  <c r="H44" i="85"/>
  <c r="E11" i="69"/>
  <c r="E14" i="69" s="1"/>
  <c r="E20" i="69" s="1"/>
  <c r="F11" i="69"/>
  <c r="F14" i="69" s="1"/>
  <c r="F20" i="69" s="1"/>
  <c r="G11" i="69"/>
  <c r="G14" i="69" s="1"/>
  <c r="G20" i="69" s="1"/>
  <c r="H9" i="69"/>
  <c r="H10" i="69"/>
  <c r="H11" i="69"/>
  <c r="H12" i="69"/>
  <c r="H13" i="69"/>
  <c r="H15" i="69"/>
  <c r="H16" i="69"/>
  <c r="H17" i="69"/>
  <c r="H19" i="69"/>
  <c r="H18" i="69"/>
  <c r="D11" i="69"/>
  <c r="D14" i="69" s="1"/>
  <c r="D20" i="69" s="1"/>
  <c r="E48" i="69"/>
  <c r="F48" i="69"/>
  <c r="G48" i="69"/>
  <c r="D48" i="69"/>
  <c r="H27" i="69"/>
  <c r="H26" i="69"/>
  <c r="H28" i="69"/>
  <c r="H29" i="69"/>
  <c r="H30" i="69"/>
  <c r="H31" i="69"/>
  <c r="H32" i="69"/>
  <c r="H33" i="69"/>
  <c r="H34" i="69"/>
  <c r="H35" i="69"/>
  <c r="H36" i="69"/>
  <c r="H37" i="69"/>
  <c r="H38" i="69"/>
  <c r="H39" i="69"/>
  <c r="H40" i="69"/>
  <c r="H41" i="69"/>
  <c r="H42" i="69"/>
  <c r="H43" i="69"/>
  <c r="H44" i="69"/>
  <c r="H45" i="69"/>
  <c r="H46" i="69"/>
  <c r="H47" i="69"/>
  <c r="A20" i="81"/>
  <c r="F29" i="50"/>
  <c r="F15" i="19"/>
  <c r="H23" i="33"/>
  <c r="D2" i="97" l="1"/>
  <c r="G2" i="14"/>
  <c r="L2" i="22" s="1"/>
  <c r="F20" i="81"/>
  <c r="F29" i="81"/>
  <c r="D19" i="2"/>
  <c r="D25" i="2" s="1"/>
  <c r="D37" i="2" s="1"/>
  <c r="H47" i="49"/>
  <c r="H24" i="31"/>
  <c r="F41" i="13"/>
  <c r="H41" i="13" s="1"/>
  <c r="E62" i="50"/>
  <c r="E31" i="44"/>
  <c r="G15" i="19"/>
  <c r="H21" i="52"/>
  <c r="H22" i="52" s="1"/>
  <c r="H18" i="54" s="1"/>
  <c r="E22" i="79"/>
  <c r="E6" i="5" s="1"/>
  <c r="E15" i="5" s="1"/>
  <c r="E18" i="5" s="1"/>
  <c r="E21" i="5" s="1"/>
  <c r="E60" i="5" s="1"/>
  <c r="H37" i="38"/>
  <c r="H25" i="49"/>
  <c r="J15" i="19"/>
  <c r="B26" i="19"/>
  <c r="K30" i="26"/>
  <c r="D31" i="6" s="1"/>
  <c r="D38" i="6" s="1"/>
  <c r="H47" i="37"/>
  <c r="I33" i="84"/>
  <c r="I15" i="19"/>
  <c r="G26" i="19"/>
  <c r="H20" i="13"/>
  <c r="E37" i="2"/>
  <c r="E13" i="3" s="1"/>
  <c r="E19" i="3" s="1"/>
  <c r="E12" i="50"/>
  <c r="E15" i="50" s="1"/>
  <c r="E17" i="50" s="1"/>
  <c r="E29" i="50" s="1"/>
  <c r="H10" i="13"/>
  <c r="I12" i="40"/>
  <c r="H21" i="34"/>
  <c r="H43" i="56"/>
  <c r="B13" i="19"/>
  <c r="H25" i="13"/>
  <c r="H33" i="37"/>
  <c r="G20" i="50"/>
  <c r="G29" i="50"/>
  <c r="H28" i="55"/>
  <c r="H46" i="80" s="1"/>
  <c r="D13" i="1" s="1"/>
  <c r="D37" i="1" s="1"/>
  <c r="E29" i="81"/>
  <c r="E20" i="81"/>
  <c r="B20" i="81"/>
  <c r="B29" i="81"/>
  <c r="E48" i="51"/>
  <c r="F47" i="49"/>
  <c r="F22" i="18"/>
  <c r="D29" i="5" s="1"/>
  <c r="H43" i="30"/>
  <c r="G2" i="20"/>
  <c r="D29" i="81"/>
  <c r="F25" i="49"/>
  <c r="H22" i="79"/>
  <c r="B10" i="19"/>
  <c r="B15" i="19" s="1"/>
  <c r="D15" i="19"/>
  <c r="H15" i="13"/>
  <c r="H35" i="13"/>
  <c r="L28" i="22"/>
  <c r="D52" i="5" s="1"/>
  <c r="D59" i="5" s="1"/>
  <c r="D14" i="1"/>
  <c r="I19" i="63"/>
  <c r="I32" i="63" s="1"/>
  <c r="H24" i="38"/>
  <c r="H28" i="38" s="1"/>
  <c r="H30" i="38" s="1"/>
  <c r="H48" i="69"/>
  <c r="C20" i="81"/>
  <c r="C29" i="81"/>
  <c r="I35" i="77"/>
  <c r="G1" i="17"/>
  <c r="I1" i="48" s="1"/>
  <c r="F1" i="18"/>
  <c r="H1" i="15"/>
  <c r="H14" i="69"/>
  <c r="H20" i="69" s="1"/>
  <c r="G21" i="21"/>
  <c r="H39" i="36"/>
  <c r="H43" i="36" s="1"/>
  <c r="G45" i="17"/>
  <c r="D38" i="5" s="1"/>
  <c r="D7" i="1"/>
  <c r="G19" i="77"/>
  <c r="G22" i="79" s="1"/>
  <c r="H30" i="13"/>
  <c r="G1" i="14"/>
  <c r="I19" i="42"/>
  <c r="I32" i="40"/>
  <c r="I19" i="77" s="1"/>
  <c r="E18" i="16"/>
  <c r="D23" i="5" s="1"/>
  <c r="H46" i="54"/>
  <c r="I2" i="19"/>
  <c r="G2" i="23"/>
  <c r="G2" i="21" s="1"/>
  <c r="I2" i="12" s="1"/>
  <c r="H2" i="11" s="1"/>
  <c r="D2" i="100"/>
  <c r="E2" i="101"/>
  <c r="H2" i="13"/>
  <c r="E2" i="99"/>
  <c r="E2" i="107" s="1"/>
  <c r="F2" i="106" s="1"/>
  <c r="F2" i="113" s="1"/>
  <c r="G2" i="114" s="1"/>
  <c r="D2" i="102"/>
  <c r="F2" i="18"/>
  <c r="H2" i="15"/>
  <c r="E2" i="16"/>
  <c r="D2" i="96"/>
  <c r="E20" i="50" l="1"/>
  <c r="D40" i="5"/>
  <c r="D50" i="5" s="1"/>
  <c r="I20" i="42"/>
  <c r="I22" i="79" s="1"/>
  <c r="G1" i="23"/>
  <c r="L1" i="22"/>
  <c r="I1" i="19"/>
  <c r="G1" i="20"/>
  <c r="H1" i="13"/>
  <c r="D39" i="1"/>
  <c r="D46" i="1" s="1"/>
  <c r="D13" i="3" s="1"/>
  <c r="D19" i="3" s="1"/>
  <c r="H13" i="4" s="1"/>
  <c r="D30" i="5"/>
  <c r="I2" i="67"/>
  <c r="I2" i="86"/>
  <c r="I2" i="79"/>
  <c r="H2" i="55"/>
  <c r="I2" i="62"/>
  <c r="I2" i="42"/>
  <c r="I2" i="10"/>
  <c r="G2" i="70"/>
  <c r="H2" i="56"/>
  <c r="I2" i="78"/>
  <c r="I2" i="77"/>
  <c r="K2" i="65"/>
  <c r="G2" i="66" s="1"/>
  <c r="G2" i="85" s="1"/>
  <c r="H2" i="80"/>
  <c r="H2" i="49" s="1"/>
  <c r="F2" i="50" s="1"/>
  <c r="E2" i="81" s="1"/>
  <c r="H2" i="51" s="1"/>
  <c r="H2" i="54"/>
  <c r="K2" i="64"/>
  <c r="J2" i="82"/>
  <c r="H2" i="69"/>
  <c r="H2" i="111" s="1"/>
  <c r="H2" i="52"/>
  <c r="H2" i="53"/>
  <c r="I2" i="84"/>
  <c r="I2" i="48"/>
  <c r="I2" i="40"/>
  <c r="I2" i="41"/>
  <c r="D6" i="5" l="1"/>
  <c r="D15" i="5" s="1"/>
  <c r="D18" i="5" s="1"/>
  <c r="D21" i="5" s="1"/>
  <c r="D60" i="5" s="1"/>
  <c r="E7" i="115"/>
  <c r="E15" i="115" s="1"/>
  <c r="I1" i="67"/>
  <c r="H1" i="38"/>
  <c r="H1" i="30"/>
  <c r="G1" i="21"/>
  <c r="I1" i="12" s="1"/>
  <c r="H1" i="11" s="1"/>
  <c r="I1" i="86"/>
  <c r="H1" i="69" s="1"/>
  <c r="H1" i="111" s="1"/>
  <c r="D24" i="3"/>
  <c r="D29" i="3" s="1"/>
  <c r="H23" i="4"/>
  <c r="D16" i="6" s="1"/>
  <c r="D19" i="6" s="1"/>
  <c r="D56" i="6" s="1"/>
  <c r="H2" i="34"/>
  <c r="I2" i="24"/>
  <c r="H2" i="31"/>
  <c r="H2" i="4"/>
  <c r="H2" i="32"/>
  <c r="H2" i="38"/>
  <c r="H2" i="35"/>
  <c r="H2" i="27"/>
  <c r="H2" i="37"/>
  <c r="G2" i="25"/>
  <c r="I2" i="28"/>
  <c r="H2" i="36"/>
  <c r="H2" i="33"/>
  <c r="I2" i="29"/>
  <c r="H2" i="30"/>
  <c r="K2" i="26"/>
  <c r="G2" i="44"/>
  <c r="H2" i="45" s="1"/>
  <c r="L2" i="46" s="1"/>
  <c r="L2" i="47" s="1"/>
  <c r="E2" i="115"/>
  <c r="I1" i="40" l="1"/>
  <c r="I1" i="10"/>
  <c r="J1" i="82"/>
  <c r="I1" i="77"/>
  <c r="H2" i="83"/>
  <c r="H2" i="63"/>
  <c r="H1" i="31" l="1"/>
  <c r="K1" i="26"/>
  <c r="I1" i="24"/>
  <c r="I1" i="42"/>
  <c r="H1" i="34"/>
  <c r="G1" i="25"/>
  <c r="H1" i="32"/>
  <c r="K1" i="65"/>
  <c r="H1" i="33"/>
  <c r="I1" i="29"/>
  <c r="H1" i="35"/>
  <c r="I1" i="84"/>
  <c r="I1" i="28"/>
  <c r="H1" i="37"/>
  <c r="I1" i="41"/>
  <c r="H1" i="36"/>
  <c r="I1" i="78"/>
  <c r="K1" i="64"/>
  <c r="H1" i="27"/>
  <c r="I1" i="79"/>
  <c r="H1" i="4"/>
  <c r="G1" i="70" l="1"/>
  <c r="G1" i="44"/>
  <c r="G1" i="66"/>
  <c r="I1" i="62"/>
  <c r="E1" i="81"/>
  <c r="F1" i="50"/>
  <c r="H1" i="63"/>
  <c r="H1" i="45"/>
  <c r="H1" i="55"/>
  <c r="L1" i="47"/>
  <c r="H1" i="51"/>
  <c r="H1" i="80"/>
  <c r="H1" i="83"/>
  <c r="H1" i="52"/>
  <c r="H1" i="49"/>
  <c r="H1" i="53"/>
  <c r="H1" i="56"/>
  <c r="H1" i="54"/>
  <c r="G1" i="85"/>
  <c r="L1" i="46"/>
</calcChain>
</file>

<file path=xl/sharedStrings.xml><?xml version="1.0" encoding="utf-8"?>
<sst xmlns="http://schemas.openxmlformats.org/spreadsheetml/2006/main" count="3024" uniqueCount="2147">
  <si>
    <t>4.  Important extensions of systems, giving location, new territory covered by distribution system, and dates of beginning</t>
  </si>
  <si>
    <t xml:space="preserve">     operations.</t>
  </si>
  <si>
    <t>6.  Obligation incurred or assumed by respondent as guarantor for the performance by another of any agreement or</t>
  </si>
  <si>
    <t xml:space="preserve">     obligation, excluding ordinary commercial paper maturing on demand or not later than one year after date of issue, and </t>
  </si>
  <si>
    <t xml:space="preserve">     giving Commission authorization, if any.</t>
  </si>
  <si>
    <t>7.  Changes in articles or incorporation of amendments to charter.</t>
  </si>
  <si>
    <t>Make no changes. Give all information.</t>
  </si>
  <si>
    <t>For each account, report hereunder the revenue and related expense classified as to operation, maintenance, depreciation, rents, amortization, taxes other than income taxes, income taxes and net income from, the operation.  For leased property, give name of lessee and brief description of property, effective date and expiration date of lease. Minor items may be grouped by classes.</t>
  </si>
  <si>
    <t>UTILITY NAME</t>
  </si>
  <si>
    <t>The space below is provided for important notes regarding the balance sheet or income statement.</t>
  </si>
  <si>
    <t xml:space="preserve"> RESIDUAL</t>
  </si>
  <si>
    <t>one year, entered into between the Utility and a business or financial organization, firm, or partnership</t>
  </si>
  <si>
    <t xml:space="preserve">             Part I.   Specific Instructions:   Services and Products Received or Provided</t>
  </si>
  <si>
    <t xml:space="preserve">                     1.  Enter in this part all transactions involving services and products received or provided</t>
  </si>
  <si>
    <t xml:space="preserve">                     2.  Below are some types of transactions to include:</t>
  </si>
  <si>
    <t xml:space="preserve">                                  - management, legal and accounting</t>
  </si>
  <si>
    <t>- material and supplies furnished</t>
  </si>
  <si>
    <t xml:space="preserve">     services</t>
  </si>
  <si>
    <t>- leasing of structures, land and</t>
  </si>
  <si>
    <t xml:space="preserve">                                  - computer services</t>
  </si>
  <si>
    <t xml:space="preserve">     equipment</t>
  </si>
  <si>
    <t>- all rental transactions</t>
  </si>
  <si>
    <t xml:space="preserve">                                  - repairing and servicing of equipment</t>
  </si>
  <si>
    <t xml:space="preserve">- sale, purchase or transfer of </t>
  </si>
  <si>
    <t xml:space="preserve">     various products</t>
  </si>
  <si>
    <t>NAME OF COMPANY OR RELATED PARTY</t>
  </si>
  <si>
    <t>DESCRIPTION OF SERVICE AND/OR NAME OF PRODUCT</t>
  </si>
  <si>
    <t>ANNUAL CHARGES</t>
  </si>
  <si>
    <t xml:space="preserve">        Part II.   Specific Instructions:   Sale, Purchase and Transfer of Assets</t>
  </si>
  <si>
    <t xml:space="preserve">            1.  Enter in this part all transactions relating to</t>
  </si>
  <si>
    <t>3. The columnar instructions follow:</t>
  </si>
  <si>
    <t xml:space="preserve">                 the purchase, sale or transfer of assets.</t>
  </si>
  <si>
    <t xml:space="preserve">            2.  Below are examples of some types of </t>
  </si>
  <si>
    <t>(a) Enter name of related party or company.</t>
  </si>
  <si>
    <t xml:space="preserve">                 transactions to include:</t>
  </si>
  <si>
    <t xml:space="preserve">(b) Describe briefly the type of assets </t>
  </si>
  <si>
    <t xml:space="preserve">                      - purchase, sale or transfer of equipment</t>
  </si>
  <si>
    <t xml:space="preserve">                      - purchase, sale or transfer of land and</t>
  </si>
  <si>
    <t>(c) Enter the total received or paid. Indicate</t>
  </si>
  <si>
    <t xml:space="preserve">                        structures</t>
  </si>
  <si>
    <t xml:space="preserve">     purchase with "P" and sale with "S."</t>
  </si>
  <si>
    <t>Income Taxes, Deferred in Prior Years Credit, Utility Operating Income</t>
  </si>
  <si>
    <t>Percent                (e)</t>
  </si>
  <si>
    <t>Increase or Decrease *</t>
  </si>
  <si>
    <t>NAME OF OFFICER                   DIRECTOR OR AFFILIATE</t>
  </si>
  <si>
    <t>IDENTIFICATION OF SERVICE OR PRODUCT</t>
  </si>
  <si>
    <t>NAME AND ADDRESS OF AFFILIATED ENTITY</t>
  </si>
  <si>
    <t>*Business Agreement, for this schedule, shall mean any oral or written business deal which binds</t>
  </si>
  <si>
    <t xml:space="preserve">    Net Other Income and Deductions</t>
  </si>
  <si>
    <t xml:space="preserve">    Total Taxes on Other Income and Deductions</t>
  </si>
  <si>
    <t xml:space="preserve">    Income, Utility Operations</t>
  </si>
  <si>
    <t>Taxes Other Than Income, Other Income &amp; Deduction</t>
  </si>
  <si>
    <t>Total Other Income and Deductions</t>
  </si>
  <si>
    <t>Total Other Income Deductions</t>
  </si>
  <si>
    <t>Miscellaneous Income Deductions</t>
  </si>
  <si>
    <t>Miscellaneous Amortization</t>
  </si>
  <si>
    <t>Total Other Income</t>
  </si>
  <si>
    <t>Gains (Losses) From Disposition of Property</t>
  </si>
  <si>
    <t>Miscellaneous Nonoperating Income</t>
  </si>
  <si>
    <t>Allowance for Funds Used During Construction</t>
  </si>
  <si>
    <t>Interest and Dividend Income</t>
  </si>
  <si>
    <t>Nonoperating Rental Income</t>
  </si>
  <si>
    <t>and (3) the methods and accuracy of the accounts and</t>
  </si>
  <si>
    <t>public utility which is in his possession or under his</t>
  </si>
  <si>
    <t>reports of the utilities examined. The examination shall</t>
  </si>
  <si>
    <t>OTHER GAS REVENUES</t>
  </si>
  <si>
    <t>(ACCOUNTS 448, 489, 490, 491)</t>
  </si>
  <si>
    <t>OTHER OPERATING REVENUES</t>
  </si>
  <si>
    <t>(ACCOUNT 492, 493, 494, 495)</t>
  </si>
  <si>
    <t>ACCT. NO.      (a)</t>
  </si>
  <si>
    <t>REF.   PAGE    (c)</t>
  </si>
  <si>
    <t>CURRENT YEAR        (d)</t>
  </si>
  <si>
    <t>PREVIOUS YEAR                 (e)</t>
  </si>
  <si>
    <t>UTILITY OPERATING INCOME</t>
  </si>
  <si>
    <t>400</t>
  </si>
  <si>
    <t>Operating Expenses:</t>
  </si>
  <si>
    <t>403</t>
  </si>
  <si>
    <t xml:space="preserve"> </t>
  </si>
  <si>
    <t>404,405</t>
  </si>
  <si>
    <t xml:space="preserve">    Amortization of Limited-Term and Other Utility</t>
  </si>
  <si>
    <t>406</t>
  </si>
  <si>
    <t xml:space="preserve">    Amortization of Utility Plant Acquisition </t>
  </si>
  <si>
    <t>408.1</t>
  </si>
  <si>
    <t>409.1</t>
  </si>
  <si>
    <t>410.1</t>
  </si>
  <si>
    <t>411.1</t>
  </si>
  <si>
    <t>412.2</t>
  </si>
  <si>
    <t>Other Operating Income:</t>
  </si>
  <si>
    <t>413</t>
  </si>
  <si>
    <t>414</t>
  </si>
  <si>
    <t xml:space="preserve">    Gains (Losses) From Disposition of Utility </t>
  </si>
  <si>
    <t>402</t>
  </si>
  <si>
    <t>401</t>
  </si>
  <si>
    <t xml:space="preserve">    Operation Expense</t>
  </si>
  <si>
    <t xml:space="preserve">    Provision for Deferred Income Taxes </t>
  </si>
  <si>
    <t xml:space="preserve">    Investment Tax Credits, Utility Operations,</t>
  </si>
  <si>
    <t xml:space="preserve">         Deferred to Future Periods</t>
  </si>
  <si>
    <t xml:space="preserve">         Restored to Operating Income</t>
  </si>
  <si>
    <t>OTHER INCOME AND DEDUCTIONS</t>
  </si>
  <si>
    <t>Other Income:</t>
  </si>
  <si>
    <t>415</t>
  </si>
  <si>
    <t>416</t>
  </si>
  <si>
    <t>Costs and Expenses of Merchandising, Jobbing</t>
  </si>
  <si>
    <t>417</t>
  </si>
  <si>
    <t>Balance end of year                                                               (f)</t>
  </si>
  <si>
    <t>Balance first of year                                           (b)</t>
  </si>
  <si>
    <t xml:space="preserve">On hand beginning of year </t>
  </si>
  <si>
    <t>Received during year</t>
  </si>
  <si>
    <t>Used during year</t>
  </si>
  <si>
    <t>Sold or Transferred</t>
  </si>
  <si>
    <t xml:space="preserve">        Total disposed of</t>
  </si>
  <si>
    <t>Prepaid insurance</t>
  </si>
  <si>
    <t>Prepaid rents</t>
  </si>
  <si>
    <t>Prepaid taxes</t>
  </si>
  <si>
    <t>Prepaid interest</t>
  </si>
  <si>
    <t>MISCELLANEOUS CURRENT AND ACCRUED ASSETS</t>
  </si>
  <si>
    <t>(ACCOUNT 174)</t>
  </si>
  <si>
    <t>EXTRAORDINARY PROPERTY LOSSES</t>
  </si>
  <si>
    <t>(ACCOUNT 182)</t>
  </si>
  <si>
    <t>Quantity            (s)</t>
  </si>
  <si>
    <t>Cost                                 (t)</t>
  </si>
  <si>
    <t xml:space="preserve">Accounts written off </t>
  </si>
  <si>
    <t>Collection of accounts written off</t>
  </si>
  <si>
    <t>___________                                     (e)</t>
  </si>
  <si>
    <t>___________                         (f)</t>
  </si>
  <si>
    <t>(ACCOUNT 236)</t>
  </si>
  <si>
    <t>INTEREST ACCRUED</t>
  </si>
  <si>
    <t>(ACCOUNT 237)</t>
  </si>
  <si>
    <t xml:space="preserve">OPERATING PROVISIONS </t>
  </si>
  <si>
    <t>INCOME FROM UTILITY PLANT LEASED TO OTHERS</t>
  </si>
  <si>
    <t>(ACCOUNT 413)</t>
  </si>
  <si>
    <t>Amount                     (f)</t>
  </si>
  <si>
    <t>Sinking and Other Funds                                            (h)</t>
  </si>
  <si>
    <t>Redemption Price per $100 End of Year                                                                                                             (I)</t>
  </si>
  <si>
    <t>Balance end of year                         (b)</t>
  </si>
  <si>
    <t xml:space="preserve">       Total</t>
  </si>
  <si>
    <t>Direct Construction Costs                                                           (b)</t>
  </si>
  <si>
    <t>the concerned parties for products or services during the reporting year or future years. Although the</t>
  </si>
  <si>
    <t>Utility and/or other companies will benefit from the arrangement, the officer or director is,</t>
  </si>
  <si>
    <t>Other miscellaneous income accounts</t>
  </si>
  <si>
    <t>Miscellaneous income deductions and interest charges accounts</t>
  </si>
  <si>
    <t>Distribution of salaries and wages</t>
  </si>
  <si>
    <t>Officers and executives salaries</t>
  </si>
  <si>
    <t>Operating revenues</t>
  </si>
  <si>
    <t>Operating expenses</t>
  </si>
  <si>
    <t>Itemized expenses per unit</t>
  </si>
  <si>
    <t>Gas operating revenues and statistics</t>
  </si>
  <si>
    <t>Utility plant in service</t>
  </si>
  <si>
    <t>Sales for resale</t>
  </si>
  <si>
    <t>Interdepartmental sales</t>
  </si>
  <si>
    <t>Other gas revenues</t>
  </si>
  <si>
    <t>Other operating revenues</t>
  </si>
  <si>
    <t>Operation and maintenance expenses</t>
  </si>
  <si>
    <t>Residual stock accounts</t>
  </si>
  <si>
    <t>Summary of gas account</t>
  </si>
  <si>
    <t>System load statistics</t>
  </si>
  <si>
    <t>Production statistics</t>
  </si>
  <si>
    <t>B.2.  Products Extraction</t>
  </si>
  <si>
    <t>Miscellaneous General Expense</t>
  </si>
  <si>
    <t>Accum. Deferred Income Taxes - Accelerated Amort</t>
  </si>
  <si>
    <t>Accum. Deferred Income Taxes - Liberal. Depreciation</t>
  </si>
  <si>
    <t xml:space="preserve">        Total Accumulated Deferred Income Taxes</t>
  </si>
  <si>
    <t>PRODUCTS EXTRACTION PLANT</t>
  </si>
  <si>
    <r>
      <t>UTILITY PLANT IN SERVIC</t>
    </r>
    <r>
      <rPr>
        <b/>
        <sz val="10"/>
        <rFont val="Arial"/>
        <family val="2"/>
      </rPr>
      <t>E</t>
    </r>
    <r>
      <rPr>
        <b/>
        <u/>
        <sz val="10"/>
        <rFont val="Arial"/>
        <family val="2"/>
      </rPr>
      <t xml:space="preserve">                      PER CUSTOMER</t>
    </r>
  </si>
  <si>
    <t>Balance end of year                                                         (f)</t>
  </si>
  <si>
    <t>Balance first of year                 (b)</t>
  </si>
  <si>
    <t>Balance first of  year                 (b)</t>
  </si>
  <si>
    <t>Additions during year            (c)</t>
  </si>
  <si>
    <t>Point of Delivery                (d)</t>
  </si>
  <si>
    <t>Meters in Company Use, Included in Acct 381</t>
  </si>
  <si>
    <t xml:space="preserve">     Total End of Year</t>
  </si>
  <si>
    <t>FIVE YEAR HISTORY - RATIO PER CUSTOMER</t>
  </si>
  <si>
    <t>Boiler Plant Equipment</t>
  </si>
  <si>
    <t>Other Power Equipment</t>
  </si>
  <si>
    <t>Coke Ovens</t>
  </si>
  <si>
    <t>Producer Gas Equipment</t>
  </si>
  <si>
    <t>Water Gas Generating Equipment</t>
  </si>
  <si>
    <t>Generating Equipment</t>
  </si>
  <si>
    <t>Coal, Coke, and Ash Handling Equipment</t>
  </si>
  <si>
    <t>Catalytic Cracking Equipment</t>
  </si>
  <si>
    <t>Other Reforming Equipment</t>
  </si>
  <si>
    <t>Purification Equipment</t>
  </si>
  <si>
    <t>Residual Refining equipment</t>
  </si>
  <si>
    <t>Gas Mixing Equipment</t>
  </si>
  <si>
    <t>Other Equipment</t>
  </si>
  <si>
    <t>MATERIALS AND SUPPLIES</t>
  </si>
  <si>
    <t>Balance                End of                                                                                                     Year                             (c)</t>
  </si>
  <si>
    <t>Balance           Beginning of               Year                       (b)</t>
  </si>
  <si>
    <t>Fuel Stock (151)</t>
  </si>
  <si>
    <t>Total Account 151</t>
  </si>
  <si>
    <t>Fuel Stock Expense (152)</t>
  </si>
  <si>
    <t>Total Account 152</t>
  </si>
  <si>
    <t>Total Account 153</t>
  </si>
  <si>
    <t>Residuals and Extracted Products (153)</t>
  </si>
  <si>
    <t>Total Account 154</t>
  </si>
  <si>
    <t>Merchandise (155)</t>
  </si>
  <si>
    <t>Total Account 155</t>
  </si>
  <si>
    <t>taken there from. On or before the thirtieth day of April</t>
  </si>
  <si>
    <r>
      <t xml:space="preserve">8-1.5-3-14. </t>
    </r>
    <r>
      <rPr>
        <u/>
        <sz val="9"/>
        <rFont val="Arial"/>
        <family val="2"/>
      </rPr>
      <t xml:space="preserve"> Annual Report; exemption; examination of accounts</t>
    </r>
    <r>
      <rPr>
        <sz val="9"/>
        <rFont val="Arial"/>
        <family val="2"/>
      </rPr>
      <t xml:space="preserve"> -</t>
    </r>
  </si>
  <si>
    <t>Give particulars of collateral pledged, if any. Minor amounts of notes may be grouped.</t>
  </si>
  <si>
    <t>Reacquired  Bonds        (Acct. 222)                                            (g)</t>
  </si>
  <si>
    <t xml:space="preserve">For each paid in capital account, explain fully all changes in any account for the year, Show balance at beginning of year, credits and debits during year and balance at the end of the year.  State the nature of each transaction and describe how it arose. </t>
  </si>
  <si>
    <t>STOCK SUBSCRIBED, STOCK LIABILITY FOR CONVERSION, PREMIUM ON CAPITAL STOCK AND INSTALLMENTS RECEIVED ON CAPITAL STOCK</t>
  </si>
  <si>
    <t>Charges during year                   (c )</t>
  </si>
  <si>
    <t>Amortization of Other Utility Plant</t>
  </si>
  <si>
    <t>Amortization of Property Losses</t>
  </si>
  <si>
    <t>Amortization of Conversion Expenses</t>
  </si>
  <si>
    <t>Taxes Other Than Income Taxes, Utility Operating Income</t>
  </si>
  <si>
    <t>Income Taxes,  Utility Operating Income</t>
  </si>
  <si>
    <t>Provision for Deferred Income Taxes, Utility Operating Income</t>
  </si>
  <si>
    <t xml:space="preserve">For each officer listed on page 17, list the time spent on utility as an officer compared to time spent on total </t>
  </si>
  <si>
    <t>For each director listed on page 17, list the number of director meetings attended by each</t>
  </si>
  <si>
    <t>officer or director listed on page 17.  In addition, provide the same information with respect to</t>
  </si>
  <si>
    <t>TITLE</t>
  </si>
  <si>
    <t>% OF TIME SPENT AS OFFICER OF UTILITY</t>
  </si>
  <si>
    <t>OFFICER'S SALARY</t>
  </si>
  <si>
    <t>%</t>
  </si>
  <si>
    <t>$</t>
  </si>
  <si>
    <t>COMPENSATION OF DIRECTORS</t>
  </si>
  <si>
    <t>director and the compensation received as a director from the utility.</t>
  </si>
  <si>
    <t>NUMBER OF DIRECTORS MEETINGS ATTENDED</t>
  </si>
  <si>
    <t>COMPENSATION</t>
  </si>
  <si>
    <t>BUSINESS CONTRACTS WITH OFFICERS, DIRECTORS AND AFFILIATES</t>
  </si>
  <si>
    <t>year (other than compensation related to position with Utility) between the Utility and any</t>
  </si>
  <si>
    <t>professional services for each firm, partnership, or organization with which the officer or director</t>
  </si>
  <si>
    <t>is affiliated.</t>
  </si>
  <si>
    <t>Cost                      Mills</t>
  </si>
  <si>
    <t>Unit                           Cents</t>
  </si>
  <si>
    <t>Balance first                of year                                                    (b)</t>
  </si>
  <si>
    <t>Adjustments                                                            dr. or (cr.)                                                            (e)</t>
  </si>
  <si>
    <t>Additions                               during year                              (c)</t>
  </si>
  <si>
    <t>Contract Limitations By Supplier                       (b)</t>
  </si>
  <si>
    <t>xxxxxxxxx                    Systems                     DTH                           (e)</t>
  </si>
  <si>
    <t>xxxxxxxxx                              Systems                         DTH                                   (d)</t>
  </si>
  <si>
    <t>Total All Systems DTH                                     (c)</t>
  </si>
  <si>
    <t>Residential                                                   (Cont)</t>
  </si>
  <si>
    <t>BALANCE SHEET</t>
  </si>
  <si>
    <t>(ACCOUNTS 125, 126, 128)</t>
  </si>
  <si>
    <t>Additions</t>
  </si>
  <si>
    <t>NOTES RECEIVABLE</t>
  </si>
  <si>
    <t>Report below the specified information for each operating area constituting a separate gas system. Indicate whether MCF or DTH is used.  Indicate BTU content of gas purchased.</t>
  </si>
  <si>
    <t>PRODUCTION STATISTICS</t>
  </si>
  <si>
    <t>PURCHASED GAS</t>
  </si>
  <si>
    <t>2. Indicate whether MCF or DTH is used.</t>
  </si>
  <si>
    <t>GAS HOLDERS</t>
  </si>
  <si>
    <t>Compressor Station Expenses</t>
  </si>
  <si>
    <t>Compressor Station Fuel and Power</t>
  </si>
  <si>
    <t>INCOME STATEMENT</t>
  </si>
  <si>
    <r>
      <t>SUMMARY OF ACCUMULATED PROVISIONS FOR DEPRECIATION</t>
    </r>
    <r>
      <rPr>
        <b/>
        <sz val="10"/>
        <rFont val="Arial"/>
        <family val="2"/>
      </rPr>
      <t xml:space="preserve">,                                                                                                                                    </t>
    </r>
    <r>
      <rPr>
        <b/>
        <u/>
        <sz val="10"/>
        <rFont val="Arial"/>
        <family val="2"/>
      </rPr>
      <t xml:space="preserve">           AMORTIZATION AND DEPLETION</t>
    </r>
  </si>
  <si>
    <r>
      <t>Less</t>
    </r>
    <r>
      <rPr>
        <sz val="10"/>
        <rFont val="Arial"/>
        <family val="2"/>
      </rPr>
      <t>: Taxes Applicable Thereto:</t>
    </r>
  </si>
  <si>
    <r>
      <t>Less:</t>
    </r>
    <r>
      <rPr>
        <sz val="10"/>
        <rFont val="Arial"/>
        <family val="2"/>
      </rPr>
      <t xml:space="preserve"> Taxes Applicable Thereto:</t>
    </r>
  </si>
  <si>
    <t>Other Long Term Debt</t>
  </si>
  <si>
    <t xml:space="preserve">DEFERRED CREDITS </t>
  </si>
  <si>
    <t>251</t>
  </si>
  <si>
    <t>252</t>
  </si>
  <si>
    <t>253</t>
  </si>
  <si>
    <t>255</t>
  </si>
  <si>
    <t>281</t>
  </si>
  <si>
    <t>282</t>
  </si>
  <si>
    <t>407</t>
  </si>
  <si>
    <t xml:space="preserve">    Income Taxes Deferred in Prior Years-Cr,</t>
  </si>
  <si>
    <t>Certification</t>
  </si>
  <si>
    <t>Net Charges for plant retired:</t>
  </si>
  <si>
    <t xml:space="preserve">         Book cost of plant retired</t>
  </si>
  <si>
    <t xml:space="preserve">         Cost of removal</t>
  </si>
  <si>
    <t xml:space="preserve">          Salvage (credit)</t>
  </si>
  <si>
    <t xml:space="preserve">             Total Net Charges</t>
  </si>
  <si>
    <t>INVESTMENTS</t>
  </si>
  <si>
    <t>Report, with separate subheadings for each account, the securities owned by the utility; include interest or dividend rate and par value per share in description of any securities owned. Designate any securities pledged and explain purpose of pledge in footnote.</t>
  </si>
  <si>
    <t xml:space="preserve">Total </t>
  </si>
  <si>
    <t>SPECIAL FUNDS</t>
  </si>
  <si>
    <t>Producing Gas Wells -- Well Equipment</t>
  </si>
  <si>
    <t>Field Lines</t>
  </si>
  <si>
    <t>Field Compressor Station Equipment</t>
  </si>
  <si>
    <t>Field Measuring and Regulating Station Equipment</t>
  </si>
  <si>
    <t>Drilling and Cleaning Equipment</t>
  </si>
  <si>
    <t>Unsuccessful Exploration and Development Costs</t>
  </si>
  <si>
    <t xml:space="preserve">    Total Natural Gas Production and Gathering Plant</t>
  </si>
  <si>
    <t>Extraction and Refining Equipment</t>
  </si>
  <si>
    <t>Pipe Lines</t>
  </si>
  <si>
    <t>Extracted Products Storage Equipment</t>
  </si>
  <si>
    <t>Compressor Equipment</t>
  </si>
  <si>
    <t>Gas Measuring and Regulating Equipment</t>
  </si>
  <si>
    <t xml:space="preserve">    Total Products Extraction Plant</t>
  </si>
  <si>
    <t xml:space="preserve">    Total Natural Gas Production Plant</t>
  </si>
  <si>
    <t xml:space="preserve">    Total Production Plant</t>
  </si>
  <si>
    <t>NATURAL GAS STORAGE PLANT</t>
  </si>
  <si>
    <t xml:space="preserve">Land </t>
  </si>
  <si>
    <t>Rights of way</t>
  </si>
  <si>
    <t>Wells</t>
  </si>
  <si>
    <t>Storage Leaseholds and Rights</t>
  </si>
  <si>
    <t>Reservoirs</t>
  </si>
  <si>
    <t>Nonrecoverable Natural Gas</t>
  </si>
  <si>
    <t>Lines</t>
  </si>
  <si>
    <t>Compressor Station Equipment</t>
  </si>
  <si>
    <t>Revenues From Merch., Jobbing, and Contract Work</t>
  </si>
  <si>
    <t>105.1</t>
  </si>
  <si>
    <t>106</t>
  </si>
  <si>
    <t>Completed Construction Not Classified</t>
  </si>
  <si>
    <t>114</t>
  </si>
  <si>
    <t>108-113,115</t>
  </si>
  <si>
    <t>Gas Stored Underground-Noncurrent</t>
  </si>
  <si>
    <t>117</t>
  </si>
  <si>
    <t>Total</t>
  </si>
  <si>
    <t>Investment in Associated Companies</t>
  </si>
  <si>
    <t>Investment in Subsidiary Companies</t>
  </si>
  <si>
    <t>123</t>
  </si>
  <si>
    <t>123.1</t>
  </si>
  <si>
    <t>Special Deposits</t>
  </si>
  <si>
    <t>Working Funds</t>
  </si>
  <si>
    <t>Temporary Cash Investments</t>
  </si>
  <si>
    <t>Accounts Receivable</t>
  </si>
  <si>
    <t>Receivables from Associated Companies</t>
  </si>
  <si>
    <t>Interest and Dividends Receivable</t>
  </si>
  <si>
    <t>Rents Receivable</t>
  </si>
  <si>
    <t>Accrued Utility Revenue</t>
  </si>
  <si>
    <t xml:space="preserve">    Total Underground Storage Plant</t>
  </si>
  <si>
    <t>Gas Holders</t>
  </si>
  <si>
    <t>Vaporizing Equipment</t>
  </si>
  <si>
    <t>Measuring and Regulating Equipment</t>
  </si>
  <si>
    <t xml:space="preserve">    Total Storage Plant</t>
  </si>
  <si>
    <t>TRANSMISSION PLANT</t>
  </si>
  <si>
    <t>Mains</t>
  </si>
  <si>
    <t>Communication Equipment</t>
  </si>
  <si>
    <t xml:space="preserve">    Total Transmission Plant</t>
  </si>
  <si>
    <t>(CONTINUED)</t>
  </si>
  <si>
    <t>Retained earnings</t>
  </si>
  <si>
    <t>General Rules for Reporting</t>
  </si>
  <si>
    <t>Analysis of Gas Sales Data</t>
  </si>
  <si>
    <t>Form JA-1</t>
  </si>
  <si>
    <t>Compliance Requirements</t>
  </si>
  <si>
    <t>Measuring and Regulating Station Equipment - City Gate Check Stations</t>
  </si>
  <si>
    <t>Services</t>
  </si>
  <si>
    <t>Meters</t>
  </si>
  <si>
    <t>Meter Installations</t>
  </si>
  <si>
    <t>House Regulators</t>
  </si>
  <si>
    <t>House Regulator Installations</t>
  </si>
  <si>
    <t>No. 5B and Smaller                     (b)</t>
  </si>
  <si>
    <t>Larger Than 5B</t>
  </si>
  <si>
    <t>2. Report meters of capacity equivalent to No. 5B or smaller in column (b), larger in columns (c) to (e).</t>
  </si>
  <si>
    <t>GAS MAINS</t>
  </si>
  <si>
    <t>Report below the total feet of transmission and distribution mains by sizes, as of end of year or latest available date.</t>
  </si>
  <si>
    <t>Account 417 and 421</t>
  </si>
  <si>
    <t>Income from Nonutility Operations</t>
  </si>
  <si>
    <t>Other Miscellaneous Income (Expenses)</t>
  </si>
  <si>
    <t xml:space="preserve">             Contract work</t>
  </si>
  <si>
    <t xml:space="preserve">             Merchandise</t>
  </si>
  <si>
    <t>Account 425</t>
  </si>
  <si>
    <t>Account 426</t>
  </si>
  <si>
    <t>Donations</t>
  </si>
  <si>
    <t>Account 427</t>
  </si>
  <si>
    <t>Interest on Other Long Term Debt</t>
  </si>
  <si>
    <t>Interest on Notes Payable</t>
  </si>
  <si>
    <t>Interest on Commercial Paper</t>
  </si>
  <si>
    <t>Interest on Customer Deposits</t>
  </si>
  <si>
    <t>Collection Charges</t>
  </si>
  <si>
    <t xml:space="preserve">              Net Income</t>
  </si>
  <si>
    <t xml:space="preserve">              Dividends</t>
  </si>
  <si>
    <t>Other Accounts Receivable (143):</t>
  </si>
  <si>
    <t>Allowance for Borrowed Funds Used During Construction</t>
  </si>
  <si>
    <t>Pounds of generator fuel per MCF/DTH produced</t>
  </si>
  <si>
    <t>1. Number of meters should include only those carried in Utility Plant Account 381.</t>
  </si>
  <si>
    <t>(ACCOUNT 141)</t>
  </si>
  <si>
    <t>Total Operating Revenues</t>
  </si>
  <si>
    <t xml:space="preserve">        Total Other  Operating Revenues</t>
  </si>
  <si>
    <t xml:space="preserve">        Total Operating Revenues</t>
  </si>
  <si>
    <t>OPERATING EXPENSES</t>
  </si>
  <si>
    <t>PRODUCTION EXPENSE</t>
  </si>
  <si>
    <t>Manufactured Gas Production</t>
  </si>
  <si>
    <t>Natural Gas Production</t>
  </si>
  <si>
    <t>Exploration and Development</t>
  </si>
  <si>
    <t>Other Gas Supply</t>
  </si>
  <si>
    <t xml:space="preserve">        Total Production Expense</t>
  </si>
  <si>
    <t>NATURAL GAS STORAGE EXPENSE</t>
  </si>
  <si>
    <t>Underground Storage</t>
  </si>
  <si>
    <t>Other Storage</t>
  </si>
  <si>
    <t xml:space="preserve">        Total Natural Gas Storage Expense</t>
  </si>
  <si>
    <t>Transmission Expense</t>
  </si>
  <si>
    <t>Distribution Expense</t>
  </si>
  <si>
    <t>Customer Accounts Expense</t>
  </si>
  <si>
    <t>Customer Service Expense</t>
  </si>
  <si>
    <t>Sales Promotion Expense</t>
  </si>
  <si>
    <t>Administrative and General Expense</t>
  </si>
  <si>
    <t xml:space="preserve">        Total</t>
  </si>
  <si>
    <t>Depreciation</t>
  </si>
  <si>
    <t>Amortization and Depletion of Producing Natural Gas Land &amp; Land Rights</t>
  </si>
  <si>
    <t>Amortization of Underground Storage Land and Land Rights</t>
  </si>
  <si>
    <t>Amortization of Other Limited Term Utility Plant</t>
  </si>
  <si>
    <t>Water gas</t>
  </si>
  <si>
    <t>Other manufactured gas</t>
  </si>
  <si>
    <t xml:space="preserve">    Total underground storage field daily delivery</t>
  </si>
  <si>
    <t>Maximum daily purchase capacity</t>
  </si>
  <si>
    <t>Maximum holder capacity</t>
  </si>
  <si>
    <t>Property Held for Future Use</t>
  </si>
  <si>
    <t>Construction Work in Progress</t>
  </si>
  <si>
    <t>Utility Plant Acquisition Adjustments</t>
  </si>
  <si>
    <t>Special Funds</t>
  </si>
  <si>
    <t>141</t>
  </si>
  <si>
    <t>144</t>
  </si>
  <si>
    <t>145</t>
  </si>
  <si>
    <t>150</t>
  </si>
  <si>
    <t>Notes Receivable</t>
  </si>
  <si>
    <t>Accumulated Provision for Uncollectible Accounts- Cr.</t>
  </si>
  <si>
    <t xml:space="preserve">        Total </t>
  </si>
  <si>
    <t>DEFERRED DEBITS</t>
  </si>
  <si>
    <t>EQUITY CAPITAL</t>
  </si>
  <si>
    <t>201</t>
  </si>
  <si>
    <t>204</t>
  </si>
  <si>
    <t>212</t>
  </si>
  <si>
    <t>213</t>
  </si>
  <si>
    <t>214</t>
  </si>
  <si>
    <t>217</t>
  </si>
  <si>
    <t>231</t>
  </si>
  <si>
    <t>232</t>
  </si>
  <si>
    <t>235</t>
  </si>
  <si>
    <t>236</t>
  </si>
  <si>
    <t>237</t>
  </si>
  <si>
    <t xml:space="preserve">       Total </t>
  </si>
  <si>
    <t>215</t>
  </si>
  <si>
    <t>216</t>
  </si>
  <si>
    <t>LONG TERM DEBT</t>
  </si>
  <si>
    <t>Bonds</t>
  </si>
  <si>
    <t>Advances from Associated Companies</t>
  </si>
  <si>
    <t>Point of Delivery                                     (b)</t>
  </si>
  <si>
    <t>MCF/DTH of Gas Sold</t>
  </si>
  <si>
    <t>Total                                             (f)</t>
  </si>
  <si>
    <t>Number at Beginning of Year</t>
  </si>
  <si>
    <t>Acquired During Year</t>
  </si>
  <si>
    <t xml:space="preserve">     Total</t>
  </si>
  <si>
    <t>Retired During Year</t>
  </si>
  <si>
    <t>Other Credits (Sales, etc)</t>
  </si>
  <si>
    <t xml:space="preserve">     Number at End of Year</t>
  </si>
  <si>
    <t>In Stock</t>
  </si>
  <si>
    <t>Locked Meters on Customers' Premises</t>
  </si>
  <si>
    <t>Regular Meters in Customers Use</t>
  </si>
  <si>
    <t>Prepayment Meters in Customers' Use</t>
  </si>
  <si>
    <t>Maintenance of Compressor Station Equipment</t>
  </si>
  <si>
    <t>Maintenance of Communication Equipment</t>
  </si>
  <si>
    <t xml:space="preserve">    Total Distribution Expenses</t>
  </si>
  <si>
    <t>Miscellaneous Customer Accounts Expense</t>
  </si>
  <si>
    <t>Intuitional or Goodwill Advertising Expenses</t>
  </si>
  <si>
    <t xml:space="preserve">    Total Administrative and General Expenses</t>
  </si>
  <si>
    <t xml:space="preserve">    Total Operation and Maintenance</t>
  </si>
  <si>
    <t>2. The dollar amounts entered opposite Residual Produced-Cr. (Production Expense) should agree with the total credited to production expense  (Account 730).</t>
  </si>
  <si>
    <t>Show period of amortization for any items being amortized. Minor items may be grouped by classes, showing number items.</t>
  </si>
  <si>
    <t>Exclude items charged to and cleared from the account during the year.</t>
  </si>
  <si>
    <t>Amount                    (e)</t>
  </si>
  <si>
    <t>Account charged                          (d)</t>
  </si>
  <si>
    <t>Balance first of year                       (b)</t>
  </si>
  <si>
    <t>DISCOUNT OF CAPITAL STOCK</t>
  </si>
  <si>
    <t>(ACCOUNT 213)</t>
  </si>
  <si>
    <t>CAPITAL STOCK EXPENSE</t>
  </si>
  <si>
    <t>(ACCOUNT 214)</t>
  </si>
  <si>
    <t>E-MAIL ADDRESS:</t>
  </si>
  <si>
    <t>Where dates are called for, the month and day should be stated as well as the year.</t>
  </si>
  <si>
    <t xml:space="preserve">Plant Materials and Operating Supplies (154 &amp; 157) </t>
  </si>
  <si>
    <t>1. Report below particulars concerning sales of gas to industrial customers served other than from local distribution systems operated by the respondent.</t>
  </si>
  <si>
    <t>Location</t>
  </si>
  <si>
    <t xml:space="preserve">    Horsepower Installed</t>
  </si>
  <si>
    <t>Injection and Withdrawing Wells</t>
  </si>
  <si>
    <t>Maximum MCF/DTH Delivered to storage in any 1 day</t>
  </si>
  <si>
    <t>Amount                                             (e)</t>
  </si>
  <si>
    <t>Account charged                                             (d)</t>
  </si>
  <si>
    <t>Previously written off                                       (c)</t>
  </si>
  <si>
    <t>Total amount of loss                                                      (b)</t>
  </si>
  <si>
    <t>BTU Content  
(Average) 
 (c)</t>
  </si>
  <si>
    <t>Regulatory Commission Expenses</t>
  </si>
  <si>
    <t>Duplicate Charges - Credit</t>
  </si>
  <si>
    <t>Maintenance of General Plant</t>
  </si>
  <si>
    <t>TAXES ACCRUED</t>
  </si>
  <si>
    <t>Account 418</t>
  </si>
  <si>
    <t>Tons of coal carbonized</t>
  </si>
  <si>
    <t xml:space="preserve">    Kind of coal used</t>
  </si>
  <si>
    <t>Average charge per retort or oven- Pounds</t>
  </si>
  <si>
    <t>Average period of carbonization- Hours</t>
  </si>
  <si>
    <t>Type of bench fuel used</t>
  </si>
  <si>
    <t>MAIN LINE INDUSTRIAL SALES OF GAS</t>
  </si>
  <si>
    <t>2. Report separately sales to each main line industrial consumer to which sales of $5,000 or more were made during the year. Other sales should be reported in total.</t>
  </si>
  <si>
    <t>5. Indicate whether MCF or DTH is used.</t>
  </si>
  <si>
    <t>GAS METERS</t>
  </si>
  <si>
    <t>1.</t>
  </si>
  <si>
    <t>(b)  A municipally owned and operated utility, under the</t>
  </si>
  <si>
    <t>Provisions for uncollectibles for year</t>
  </si>
  <si>
    <t>* If different than shares authorized by I.U.R.C. Give explanation on differences.</t>
  </si>
  <si>
    <t>Report all credits and debits during the year as to the retained earnings account in which included Accts. 433-438 and the contra primary account affected. Minor items may be grouped by classes. Dividends should be shown for each class and series of capital stock; show amounts of dividends per share.</t>
  </si>
  <si>
    <t>Explain any amounts applicable to other than the current year, giving amounts and the year or years to which applicable.</t>
  </si>
  <si>
    <t xml:space="preserve">    Total General Plant</t>
  </si>
  <si>
    <t>Retirements           during year                                                       (d)</t>
  </si>
  <si>
    <t>Adjustments                                        dr. or (cr.)                                                           (e)</t>
  </si>
  <si>
    <t>Retirements        during year              (d)</t>
  </si>
  <si>
    <t>Retirements           during year             (d)</t>
  </si>
  <si>
    <t>Liquefaction Equipment</t>
  </si>
  <si>
    <t xml:space="preserve">    Total Other Storage Plant</t>
  </si>
  <si>
    <t>221</t>
  </si>
  <si>
    <t>223</t>
  </si>
  <si>
    <t>224</t>
  </si>
  <si>
    <t>239</t>
  </si>
  <si>
    <t>240</t>
  </si>
  <si>
    <t>241</t>
  </si>
  <si>
    <t>242</t>
  </si>
  <si>
    <t>283</t>
  </si>
  <si>
    <t>Total Cost                                                   (b)</t>
  </si>
  <si>
    <t xml:space="preserve">                   Total</t>
  </si>
  <si>
    <t>Amount charged to Construction                                                                (f)</t>
  </si>
  <si>
    <t>Total Residential                                                                                           Commercial and Industrial</t>
  </si>
  <si>
    <t>116</t>
  </si>
  <si>
    <t>142,143</t>
  </si>
  <si>
    <t>132-134</t>
  </si>
  <si>
    <t>135</t>
  </si>
  <si>
    <t>136</t>
  </si>
  <si>
    <t>Advance Payments for Gas Development and Production</t>
  </si>
  <si>
    <t>Other Advance Payments for gas</t>
  </si>
  <si>
    <t>222</t>
  </si>
  <si>
    <t>jurisdiction of the commission for approval of rates and</t>
  </si>
  <si>
    <t>charges, shall file with the commission an annual report</t>
  </si>
  <si>
    <t xml:space="preserve">of the operation of said plant on forms to be furnished </t>
  </si>
  <si>
    <t>Explain items recorded in column (e). Any amounts included for other than current taxes should be explained by footnote.</t>
  </si>
  <si>
    <t>representative; commits a Class B infraction.</t>
  </si>
  <si>
    <t>Page</t>
  </si>
  <si>
    <t>EXECUTIVE</t>
  </si>
  <si>
    <t>YEAR OF REPORT</t>
  </si>
  <si>
    <t>FORM JA-1</t>
  </si>
  <si>
    <t>Payments to Counsel</t>
  </si>
  <si>
    <t>Names</t>
  </si>
  <si>
    <t>Legal Matter(s) for which paid</t>
  </si>
  <si>
    <t>Total Amount Paid</t>
  </si>
  <si>
    <t>Payments to Consultants</t>
  </si>
  <si>
    <t>Description of Services</t>
  </si>
  <si>
    <t>Names of Payees</t>
  </si>
  <si>
    <t>Please fill in the following information:</t>
  </si>
  <si>
    <t>Number of full-time employees</t>
  </si>
  <si>
    <t>Number of part-time employees</t>
  </si>
  <si>
    <t>Number of union employees</t>
  </si>
  <si>
    <t>range.  Column B is the total gross dollar amount paid to those employees in that pay category.</t>
  </si>
  <si>
    <t>Column C is the total dollar cost for fringe benefits for employees in that salary range:</t>
  </si>
  <si>
    <r>
      <t xml:space="preserve">Number of </t>
    </r>
    <r>
      <rPr>
        <u/>
        <sz val="10"/>
        <rFont val="Arial"/>
        <family val="2"/>
      </rPr>
      <t>Employees</t>
    </r>
  </si>
  <si>
    <t>Salary</t>
  </si>
  <si>
    <t>Cost of Benefits</t>
  </si>
  <si>
    <t>Salary Range</t>
  </si>
  <si>
    <t>Column A</t>
  </si>
  <si>
    <t>Column B</t>
  </si>
  <si>
    <t>Column C</t>
  </si>
  <si>
    <t>500000+</t>
  </si>
  <si>
    <t>--</t>
  </si>
  <si>
    <t>Total Other Storage</t>
  </si>
  <si>
    <t>issuance of stocks, bonds, notes, or other evidence of</t>
  </si>
  <si>
    <t>4.</t>
  </si>
  <si>
    <t>8-1-2-108.</t>
  </si>
  <si>
    <t>Penalty for failure to file reports or give</t>
  </si>
  <si>
    <t>indebtedness shall file with the commission an annual</t>
  </si>
  <si>
    <t>information - Annual reports of municipally owned</t>
  </si>
  <si>
    <t>report of the operation of the plant on forms prescribed by</t>
  </si>
  <si>
    <r>
      <t>utilities</t>
    </r>
    <r>
      <rPr>
        <sz val="9"/>
        <rFont val="Arial"/>
        <family val="2"/>
      </rPr>
      <t xml:space="preserve"> - (a) An officer, agent or employee of any  </t>
    </r>
  </si>
  <si>
    <t>the commission.  The annual reports shall be kept in the</t>
  </si>
  <si>
    <t xml:space="preserve">public utility, or a public utility (as defined in this  </t>
  </si>
  <si>
    <t>office of the commission as a public record. A municipally</t>
  </si>
  <si>
    <t>chapter) who:   (1) fails to fill out and return any</t>
  </si>
  <si>
    <t xml:space="preserve">owned utility that has withdrawn from commission </t>
  </si>
  <si>
    <t>blanks as required by this chapter; (2) fails to answer</t>
  </si>
  <si>
    <t>jurisdiction under I.C. 8-1-2-100 (before its repeal on</t>
  </si>
  <si>
    <t>any question therein propounded; (3) knowingly</t>
  </si>
  <si>
    <t>January 1, 1983) or section 9 or 9.1 of this chapter is</t>
  </si>
  <si>
    <t xml:space="preserve">gives a false answer to any such question or </t>
  </si>
  <si>
    <t>not required to file the annual report by this section. (b)</t>
  </si>
  <si>
    <t>evades the answer to any such question where the</t>
  </si>
  <si>
    <t>The state board of accounts shall examine all accounts</t>
  </si>
  <si>
    <t>fact inquired of is within his knowledge; (4) fails,</t>
  </si>
  <si>
    <t>of every municipally owned utility at regular intervals.</t>
  </si>
  <si>
    <t>upon proper demand, to exhibit to the commission,</t>
  </si>
  <si>
    <t>In the examination, inquiry shall be made as to: (1) the</t>
  </si>
  <si>
    <t>any commissioner, any administrative law judge or</t>
  </si>
  <si>
    <t xml:space="preserve">financial condition and resources of the utility; (2) </t>
  </si>
  <si>
    <t xml:space="preserve">any person authorized to examine the same, any </t>
  </si>
  <si>
    <t>Plant                                             (i)</t>
  </si>
  <si>
    <t>Plant                                             (j)</t>
  </si>
  <si>
    <t>MCF/DTH of water produced during year</t>
  </si>
  <si>
    <t>C. WATER GAS</t>
  </si>
  <si>
    <t xml:space="preserve">Number of days in operation </t>
  </si>
  <si>
    <t>Gallons of carburetor oil used</t>
  </si>
  <si>
    <t xml:space="preserve">    Average cost per gallon at works</t>
  </si>
  <si>
    <t>Utility Plant in Service</t>
  </si>
  <si>
    <t>(ACCOUNT 101)</t>
  </si>
  <si>
    <t>SALES FOR RESALE</t>
  </si>
  <si>
    <t>(ACCOUNT 483)</t>
  </si>
  <si>
    <t>2. Use additional insert sheets where necessary.</t>
  </si>
  <si>
    <t>INTERDEPARTMENTAL SALES</t>
  </si>
  <si>
    <t>(ACCOUNT 484)</t>
  </si>
  <si>
    <t>Meetings Attended During Year                         (e)</t>
  </si>
  <si>
    <t>QUESTIONS RELATING TO COMPLIANCE WITH                                                 REQUIREMENTS OF LAWS CONCERNING DAMAGE TO                                                                           UNDERGROUND FACILITIES</t>
  </si>
  <si>
    <t>Gallons of carburetor oil per MCF/DTH produced</t>
  </si>
  <si>
    <t>Tons of generator fuel used- Coke</t>
  </si>
  <si>
    <t>Number of runs during year</t>
  </si>
  <si>
    <t>Tons of generator fuel claims</t>
  </si>
  <si>
    <t>Cost of carburetor oil per MCF/DTH produced</t>
  </si>
  <si>
    <t>Cost of generator fuel per MCF/DTH produced</t>
  </si>
  <si>
    <t>Cost of steam per MCF/DTH produced</t>
  </si>
  <si>
    <t>MCF/DTH liquefied petroleum gas produced</t>
  </si>
  <si>
    <t>Gallons of liquefied petroleum used</t>
  </si>
  <si>
    <t xml:space="preserve">    Kind and specifications of liquefied petroleum used</t>
  </si>
  <si>
    <t xml:space="preserve">    Average cost per gallon in storage tanks</t>
  </si>
  <si>
    <t>gas produced</t>
  </si>
  <si>
    <t xml:space="preserve">Gallons of liquefied petroleum per MCF/DTH of </t>
  </si>
  <si>
    <t>Proportions of air mixed with pure gas</t>
  </si>
  <si>
    <t>Average BTU/DTH content per gallon of liquefied</t>
  </si>
  <si>
    <t xml:space="preserve"> petroleum</t>
  </si>
  <si>
    <t>E. OTHER GAS</t>
  </si>
  <si>
    <t>Type of gas</t>
  </si>
  <si>
    <t>MCF/DTH produced</t>
  </si>
  <si>
    <t>Average BTU content per cubic foot produced</t>
  </si>
  <si>
    <t>Specify appropriate statistical data:</t>
  </si>
  <si>
    <t>Plant                                             (e)</t>
  </si>
  <si>
    <t>Total Cost</t>
  </si>
  <si>
    <t>Other Charges</t>
  </si>
  <si>
    <t>Commodity Charge</t>
  </si>
  <si>
    <t>Demand Charge</t>
  </si>
  <si>
    <t>DTH Billing Demand</t>
  </si>
  <si>
    <t>DTH Max. Day</t>
  </si>
  <si>
    <t>DTH Purchased</t>
  </si>
  <si>
    <t>System</t>
  </si>
  <si>
    <t>Feb</t>
  </si>
  <si>
    <t>Mar</t>
  </si>
  <si>
    <t>Apr</t>
  </si>
  <si>
    <t>Jun</t>
  </si>
  <si>
    <t>Jul</t>
  </si>
  <si>
    <t>Aug</t>
  </si>
  <si>
    <t>Sep</t>
  </si>
  <si>
    <t>Oct</t>
  </si>
  <si>
    <t>Nov</t>
  </si>
  <si>
    <t>Dec</t>
  </si>
  <si>
    <t>Jan</t>
  </si>
  <si>
    <r>
      <t>System</t>
    </r>
    <r>
      <rPr>
        <b/>
        <sz val="10"/>
        <rFont val="Arial"/>
        <family val="2"/>
      </rPr>
      <t>:</t>
    </r>
    <r>
      <rPr>
        <sz val="10"/>
        <rFont val="Arial"/>
        <family val="2"/>
      </rPr>
      <t>………….</t>
    </r>
  </si>
  <si>
    <r>
      <t>Kind of gas</t>
    </r>
    <r>
      <rPr>
        <b/>
        <sz val="10"/>
        <rFont val="Arial"/>
        <family val="2"/>
      </rPr>
      <t>:</t>
    </r>
    <r>
      <rPr>
        <sz val="10"/>
        <rFont val="Arial"/>
        <family val="2"/>
      </rPr>
      <t>……...</t>
    </r>
  </si>
  <si>
    <r>
      <t>Pressure Base</t>
    </r>
    <r>
      <rPr>
        <b/>
        <sz val="10"/>
        <rFont val="Arial"/>
        <family val="2"/>
      </rPr>
      <t>:</t>
    </r>
    <r>
      <rPr>
        <sz val="10"/>
        <rFont val="Arial"/>
        <family val="2"/>
      </rPr>
      <t>….</t>
    </r>
  </si>
  <si>
    <r>
      <t>Average Cost per MCF/DTH</t>
    </r>
    <r>
      <rPr>
        <b/>
        <sz val="10"/>
        <rFont val="Arial"/>
        <family val="2"/>
      </rPr>
      <t>:</t>
    </r>
    <r>
      <rPr>
        <sz val="10"/>
        <rFont val="Arial"/>
        <family val="2"/>
      </rPr>
      <t>………..</t>
    </r>
  </si>
  <si>
    <r>
      <t>Average BTU</t>
    </r>
    <r>
      <rPr>
        <b/>
        <sz val="10"/>
        <rFont val="Arial"/>
        <family val="2"/>
      </rPr>
      <t>:</t>
    </r>
    <r>
      <rPr>
        <sz val="10"/>
        <rFont val="Arial"/>
        <family val="2"/>
      </rPr>
      <t>…….</t>
    </r>
  </si>
  <si>
    <r>
      <t>Average Cost per MCF/DTH</t>
    </r>
    <r>
      <rPr>
        <b/>
        <sz val="10"/>
        <rFont val="Arial"/>
        <family val="2"/>
      </rPr>
      <t>:</t>
    </r>
    <r>
      <rPr>
        <sz val="10"/>
        <rFont val="Arial"/>
        <family val="2"/>
      </rPr>
      <t>……….</t>
    </r>
  </si>
  <si>
    <t>Number</t>
  </si>
  <si>
    <t>Pressure holders</t>
  </si>
  <si>
    <t>Itemize under description the date loss incurred and the period over which loss is being amortized, and disclose to Commission authorization for such amortization.</t>
  </si>
  <si>
    <t>Balance end of year                                                                        (b)</t>
  </si>
  <si>
    <t>Total discount and expense or net premiums (c)</t>
  </si>
  <si>
    <t>Amortization Period</t>
  </si>
  <si>
    <t>From                                (d)</t>
  </si>
  <si>
    <t>To                               (e)</t>
  </si>
  <si>
    <t>Balance first of year                           (f)</t>
  </si>
  <si>
    <t>Charges during year                (g)</t>
  </si>
  <si>
    <t>Credits during year                 (h)</t>
  </si>
  <si>
    <t>Balance end of Year                    (I)</t>
  </si>
  <si>
    <t>Items of less than $ 5,000 may be grouped by classes.</t>
  </si>
  <si>
    <t>Amount                              (e)</t>
  </si>
  <si>
    <t>Balance end of year                   (f)</t>
  </si>
  <si>
    <t>Charges during year                 (c)</t>
  </si>
  <si>
    <t>Credits During Year</t>
  </si>
  <si>
    <t>CLEARING ACCOUNTS</t>
  </si>
  <si>
    <t>(ACCOUNT 184)</t>
  </si>
  <si>
    <t>Balance end of year (b)</t>
  </si>
  <si>
    <t>Sold</t>
  </si>
  <si>
    <t>Used in gas production</t>
  </si>
  <si>
    <r>
      <t xml:space="preserve">M.C.F./D.T.H </t>
    </r>
    <r>
      <rPr>
        <sz val="9"/>
        <rFont val="Arial"/>
        <family val="2"/>
      </rPr>
      <t>Quantities                     (b)</t>
    </r>
  </si>
  <si>
    <t>Gas produced (gross)</t>
  </si>
  <si>
    <t xml:space="preserve">    Retort coal gas</t>
  </si>
  <si>
    <t xml:space="preserve">    Coke oven gas</t>
  </si>
  <si>
    <t>Discount on capital stock and capital stock expense</t>
  </si>
  <si>
    <t>Capital stock</t>
  </si>
  <si>
    <t>Other paid in capital</t>
  </si>
  <si>
    <t>Long term debt</t>
  </si>
  <si>
    <t>Notes payable</t>
  </si>
  <si>
    <t>Payables to associated companies</t>
  </si>
  <si>
    <t>Taxes accrued</t>
  </si>
  <si>
    <t>Interest accrued</t>
  </si>
  <si>
    <t>Miscellaneous current and accrued liabilities</t>
  </si>
  <si>
    <t>Operating provisions</t>
  </si>
  <si>
    <t>Income from merchandising, jobbing, and contract work</t>
  </si>
  <si>
    <t>Net Charges For Plant Retired:</t>
  </si>
  <si>
    <t>Retirements:</t>
  </si>
  <si>
    <t>Report complete information for each applicable depreciation and amortization reserve account for the year, including balance beginning of year, explanation of all changes during the year and balance end of year.  Balances reported at end of year must agree with applicable lines on Page F-1(a).</t>
  </si>
  <si>
    <t>Common Stock Issued</t>
  </si>
  <si>
    <t>Preferred Stock Issued</t>
  </si>
  <si>
    <t>Capital Stock Subscribed</t>
  </si>
  <si>
    <t>Capital Stock Liability for Conversion</t>
  </si>
  <si>
    <t>Premium on Capital Stock</t>
  </si>
  <si>
    <t>Installments Received on Capital Stock</t>
  </si>
  <si>
    <t>Discount on Capital Stock</t>
  </si>
  <si>
    <t>Capital Stock Expense</t>
  </si>
  <si>
    <t>Appropriated Retained Earnings</t>
  </si>
  <si>
    <t>Unappropriated Retained Earnings</t>
  </si>
  <si>
    <t>Unappropriated Undistributed Subsidiary Earnings</t>
  </si>
  <si>
    <t>Reacquired Capital Stock</t>
  </si>
  <si>
    <t>Notes Payable</t>
  </si>
  <si>
    <t>Accounts Payable</t>
  </si>
  <si>
    <t>Payables to Associated Companies</t>
  </si>
  <si>
    <t>Customer Deposits</t>
  </si>
  <si>
    <t>Taxes Accrued</t>
  </si>
  <si>
    <t>Interest Accrued</t>
  </si>
  <si>
    <t>Unamortized Premium on Debt</t>
  </si>
  <si>
    <t>Customer Advances for Construction</t>
  </si>
  <si>
    <t>Other Deferred Credits</t>
  </si>
  <si>
    <t>Accumulated Deferred Investment Tax Credits</t>
  </si>
  <si>
    <t xml:space="preserve">        Total Deferred Credits</t>
  </si>
  <si>
    <t xml:space="preserve">         Total disposed of</t>
  </si>
  <si>
    <t>Particulars                                                                                                                    (k)</t>
  </si>
  <si>
    <t>Total Cost                                                   (l)</t>
  </si>
  <si>
    <t>Quantity                     (m)</t>
  </si>
  <si>
    <t>Cost                   (n)</t>
  </si>
  <si>
    <t xml:space="preserve">Quantity            (o) </t>
  </si>
  <si>
    <t>Cost                                                              (p)</t>
  </si>
  <si>
    <t>Quantity            (q)</t>
  </si>
  <si>
    <t>Cost                      (r)</t>
  </si>
  <si>
    <t>Additions during year                                                       (c)</t>
  </si>
  <si>
    <t>Adjustments            dr. or (cr.)                                                   (e)</t>
  </si>
  <si>
    <t>Balance end                of year                                                  (f)</t>
  </si>
  <si>
    <t xml:space="preserve"> them in accordance with the inquiries. Each inquiry must be answered. However, if the word "none" states the fact it may</t>
  </si>
  <si>
    <t xml:space="preserve">be used in answering any inquiry, or if information is given elsewhere in the report which answers any inquiry, reference </t>
  </si>
  <si>
    <t>to such other schedule will be sufficient. Attach or insert an additional page if necessary.</t>
  </si>
  <si>
    <t xml:space="preserve">1.  Acquisition of other companies, reorganization, merger or consolidation with other companies: give names of companies </t>
  </si>
  <si>
    <t xml:space="preserve">     involved, particulars concerning the transactions; and reference to Commission authorization.</t>
  </si>
  <si>
    <t>2.  Purchase or sale of operating units or systems such as generating plants, transmission lines, etc., specifying items,</t>
  </si>
  <si>
    <t xml:space="preserve">     parties, dates, and also reference to Commission authorization.</t>
  </si>
  <si>
    <t>3.  Important leaseholds acquired, given, assigned or surrendered, giving effective dates, lengths of terms, names of parties,</t>
  </si>
  <si>
    <t xml:space="preserve">     rents, Commission authorization, if any, and other conditions.</t>
  </si>
  <si>
    <t>Capacity in MCF/DTH</t>
  </si>
  <si>
    <t>Daily Deliverability in MCF/DTH</t>
  </si>
  <si>
    <t>Number of Compressor Stations</t>
  </si>
  <si>
    <t>Approximate Depth Below Ground Level or Reservoir Bed</t>
  </si>
  <si>
    <t>Size</t>
  </si>
  <si>
    <t xml:space="preserve">    Remaining at end of Year</t>
  </si>
  <si>
    <t xml:space="preserve">        Current (Acct 164.)</t>
  </si>
  <si>
    <t xml:space="preserve">        Noncurrent (Acct. 117)</t>
  </si>
  <si>
    <t xml:space="preserve">    Withdrawn from Storage During Year</t>
  </si>
  <si>
    <t xml:space="preserve">    Delivered to Storage During Year</t>
  </si>
  <si>
    <t xml:space="preserve">        Current </t>
  </si>
  <si>
    <t xml:space="preserve">        Noncurrent </t>
  </si>
  <si>
    <t xml:space="preserve">    First of Year:</t>
  </si>
  <si>
    <t>Gas in Under Ground Storage</t>
  </si>
  <si>
    <t>MCF/DTH</t>
  </si>
  <si>
    <t>COST</t>
  </si>
  <si>
    <t>Dollar amounts                (c)</t>
  </si>
  <si>
    <t>COKE AND COKE BREEZE</t>
  </si>
  <si>
    <t>Total Transmission</t>
  </si>
  <si>
    <t>Total Distribution</t>
  </si>
  <si>
    <t>Total Customer Accounts</t>
  </si>
  <si>
    <t>Total Customer Service</t>
  </si>
  <si>
    <t>Total Sales Promotion</t>
  </si>
  <si>
    <t>Administrative and General</t>
  </si>
  <si>
    <t>Abandoned Leases</t>
  </si>
  <si>
    <t>Amortization Utility Plant Acquisition Adjustments</t>
  </si>
  <si>
    <t>Total Merchandise and Jobbing</t>
  </si>
  <si>
    <t>Report below the name, title and salary is $50,000 or more.  An "executive officer " of respondent includes its president, secretary, treasurer, and vice president in charge of a principal business unit, division or function, and any other person who performs similar policymaking functions.</t>
  </si>
  <si>
    <t>Account 431</t>
  </si>
  <si>
    <t>Other Interest Income</t>
  </si>
  <si>
    <t xml:space="preserve">      Merchandising, jobbing and contract work</t>
  </si>
  <si>
    <t>List all contracts, agreements, or other business arrangements* entered into during the calendar</t>
  </si>
  <si>
    <t>PERSONNEL DATA</t>
  </si>
  <si>
    <t>Notes to annual reports - changes and occurrences</t>
  </si>
  <si>
    <t>Income from utility plant leased to others</t>
  </si>
  <si>
    <t>Rent from Gas Property</t>
  </si>
  <si>
    <t>Interdepartmental Rents</t>
  </si>
  <si>
    <t>Other Gas Revenues</t>
  </si>
  <si>
    <t>OPERATION AND MAINTENANCE EXPENSES</t>
  </si>
  <si>
    <t xml:space="preserve">ACCT. NO. </t>
  </si>
  <si>
    <t>ACCOUNT</t>
  </si>
  <si>
    <t>AMOUNT</t>
  </si>
  <si>
    <t>RESIDENTIAL STOCK ACCOUNTS</t>
  </si>
  <si>
    <t>1. Quantities entered on this table should be comparable to the dollar amounts entered on the same line.</t>
  </si>
  <si>
    <t>3. Residuals used in production should include amounts charged directly to production expense accounts and amount charged to fuel stock accounts.</t>
  </si>
  <si>
    <t>SUMMARY OF GAS ACCOUNT</t>
  </si>
  <si>
    <t>ownership or control to the top holding company or organization.</t>
  </si>
  <si>
    <t>control; (5) fails to keep his system of accounting,</t>
  </si>
  <si>
    <t>be made without notice and its cost shall be paid out</t>
  </si>
  <si>
    <t xml:space="preserve">or any part thereof, which is required by the </t>
  </si>
  <si>
    <t>of the funds of the utility.</t>
  </si>
  <si>
    <t>commission; or (6) refuses to do any act or thing</t>
  </si>
  <si>
    <t>in connection with the system of accounting when</t>
  </si>
  <si>
    <t>so directed by the commission or its authorized</t>
  </si>
  <si>
    <t>Report hereunder the total overhead and the total direct cost of construction for the year classified by utility departments and functional groups of plant accounts (production, transmission, etc.) under each utility department.</t>
  </si>
  <si>
    <t>DISTRIBUTION OF SALARIES AND WAGES</t>
  </si>
  <si>
    <t>Amounts originally charged to clearing accounts, should be distributed to final classification in column ( c ). Estimates may be used in such distribution provided that a reasonable approximation of final classification is obtained.</t>
  </si>
  <si>
    <t>OPERATING REVENUES</t>
  </si>
  <si>
    <t>1.)  SALES OF GAS</t>
  </si>
  <si>
    <t>Residential Sales</t>
  </si>
  <si>
    <t>Commercial and Industrial Sales</t>
  </si>
  <si>
    <t>Other Sales to Public Authorities</t>
  </si>
  <si>
    <t>Sales for Resale</t>
  </si>
  <si>
    <t>Interdepartmental Sales</t>
  </si>
  <si>
    <t xml:space="preserve">        Total Sales of Gas</t>
  </si>
  <si>
    <t>2.)  OTHER OPERATING REVENUES</t>
  </si>
  <si>
    <t>Miscellaneous Service Revenues</t>
  </si>
  <si>
    <t>Revenues from Transportation of Gas of Others</t>
  </si>
  <si>
    <t>Sales of Products Extracted from Natural Gas</t>
  </si>
  <si>
    <t>Revenues from Natural Gas Processed by Others</t>
  </si>
  <si>
    <t>Incidental Gasoline and Oil Sales</t>
  </si>
  <si>
    <t>Show quantities in tons of 2,000 lbs., gallons, etc. whichever unit of quantity is applicable. Each size of coal and kind of coal or oil should be shown separately. Do not include nuclear materials.</t>
  </si>
  <si>
    <t>Quantity                 (g)</t>
  </si>
  <si>
    <t>Kinds of fuel and oil</t>
  </si>
  <si>
    <t>Particulars                                                                                                                    (a)</t>
  </si>
  <si>
    <t>Income From Nonutility Operations</t>
  </si>
  <si>
    <t xml:space="preserve">    and Contract Work</t>
  </si>
  <si>
    <t>Amortization of Premium on Debt - Credit</t>
  </si>
  <si>
    <t>Interest on Debt to Associated Companies</t>
  </si>
  <si>
    <t>Other Interest Expense</t>
  </si>
  <si>
    <t xml:space="preserve">     Total Interest Expense</t>
  </si>
  <si>
    <t xml:space="preserve">        Income Before Extraordinary Items</t>
  </si>
  <si>
    <t>Extraordinary Income</t>
  </si>
  <si>
    <t>Extraordinary Deductions</t>
  </si>
  <si>
    <t>Income Taxes, Extraordinary Items</t>
  </si>
  <si>
    <t>Total Extraordinary Items</t>
  </si>
  <si>
    <t>NET INCOME</t>
  </si>
  <si>
    <t xml:space="preserve">           Total Utility Plant</t>
  </si>
  <si>
    <t xml:space="preserve">    of Utility Plant</t>
  </si>
  <si>
    <t xml:space="preserve">           Net Plant.</t>
  </si>
  <si>
    <t>Other Utility Plant Adjustments</t>
  </si>
  <si>
    <t>Nonutility Property</t>
  </si>
  <si>
    <t xml:space="preserve">        of Nonutility Property</t>
  </si>
  <si>
    <t>Other Investments</t>
  </si>
  <si>
    <t>Cash</t>
  </si>
  <si>
    <t>Materials and Supplies Inventory</t>
  </si>
  <si>
    <t>Gas Stored Underground - Current</t>
  </si>
  <si>
    <t>Liquefied Natural Gas Stored</t>
  </si>
  <si>
    <t>Prepayments</t>
  </si>
  <si>
    <t>Extraordinary Property Losses</t>
  </si>
  <si>
    <t>Retirements during year                                         (d)</t>
  </si>
  <si>
    <t>Include in column (e) entries reclassifying property from one account or utility service to another, etc. Corrections of entries of the current or immediately preceding year should be recorded in column (c) or column (d) accordingly as they are corrections or additions or retirements.</t>
  </si>
  <si>
    <t>Retirements during year                                  (d)</t>
  </si>
  <si>
    <t>Liquefied Petroleum Gas Equipment</t>
  </si>
  <si>
    <t>Report below the particulars called for with respect to the unamortized debt, discount and expense or net premium applicable to each class and series of long term debt. Show separately any unamortized debt discount and expense or call premiums applicable to refunded issues, including separate sub total therefore.  Show in column (a) the method of amortization for each amount of debt discount and expense or premium. In column (b) show principal amount of debt on which the total discount and expense or premium in column (c) was incurred. Explain any charges or credits in column (g) and (h) other than amortization to accounts 428 and 429.</t>
  </si>
  <si>
    <t>Cost                   (f)</t>
  </si>
  <si>
    <t>Cost                      (h)</t>
  </si>
  <si>
    <t xml:space="preserve">           Total Accruals for the year</t>
  </si>
  <si>
    <t>CURRENT AND ACCRUED LIABILITIES</t>
  </si>
  <si>
    <t>Miscellaneous Current and Accrued Liabilities</t>
  </si>
  <si>
    <t>Balance end                             of year                              (f)</t>
  </si>
  <si>
    <t>Retirements during year           (d)</t>
  </si>
  <si>
    <t>1. If any plant is equipped with combination of coal gas, or other type of production equipment, each should be reported as a separate plant.</t>
  </si>
  <si>
    <t>For The Year Ended</t>
  </si>
  <si>
    <t xml:space="preserve">        Plant</t>
  </si>
  <si>
    <t xml:space="preserve">        Adjustment</t>
  </si>
  <si>
    <t xml:space="preserve">    Amortization of Property Losses</t>
  </si>
  <si>
    <t xml:space="preserve">    Income Taxes, Utility Operating Income</t>
  </si>
  <si>
    <t xml:space="preserve">        Utility Operating Income</t>
  </si>
  <si>
    <t>Total Utility Operating Income</t>
  </si>
  <si>
    <t xml:space="preserve">        Property</t>
  </si>
  <si>
    <t xml:space="preserve">    Income From Utility Plant Leased to Others</t>
  </si>
  <si>
    <t>Utility Operating Income</t>
  </si>
  <si>
    <t>Total Utility Operating Expenses</t>
  </si>
  <si>
    <t>ELECTRONIC FILING</t>
  </si>
  <si>
    <t>TABLE OF CONTENTS</t>
  </si>
  <si>
    <t>Miscellaneous deferred debits</t>
  </si>
  <si>
    <t>however, acting on his behalf or for the benefit of other companies or people.</t>
  </si>
  <si>
    <t>BUSINESS TRANSACTIONS WITH RELATED PARTIES</t>
  </si>
  <si>
    <t>List each contract, agreement, or other business transaction exceeding a cumulative amount of $500 in any</t>
  </si>
  <si>
    <t>INCOME FROM MERCHANDISING, JOBBING AND CONTRACT WORK</t>
  </si>
  <si>
    <t>8.  Estimated annual effect and nature of any important wage scale changes during the year.</t>
  </si>
  <si>
    <t>9.  Status of any materially important legal proceedings pending at end of year, and the results of any such proceedings</t>
  </si>
  <si>
    <t xml:space="preserve">     disposed of during the year.</t>
  </si>
  <si>
    <t>10.Additional matters of fact (not elsewhere provided for) which the respondent may desire to include in its report.</t>
  </si>
  <si>
    <t>DIRECTORY OF PERSONNEL WHO CONTACT THE STATE REGULATORY COMMISSION</t>
  </si>
  <si>
    <t>NAME OF COMPANY REPRESENTATIVE (1) (2)</t>
  </si>
  <si>
    <t>TITLE OR POSITION</t>
  </si>
  <si>
    <t>ORGANIZATIONAL UNIT TITLE (3)</t>
  </si>
  <si>
    <t>USUAL PURPOSE FOR CONTACT WITH THE COMMISSION</t>
  </si>
  <si>
    <t>(1)   Also list appropriate legal counsel, accountants and others who may not be on general payroll.</t>
  </si>
  <si>
    <t>(2)   Provide individual telephone numbers if the person is not normally reached at the company.</t>
  </si>
  <si>
    <t>(3)   Name of company employed by if not on general payroll.</t>
  </si>
  <si>
    <t>COMPANY PROFILE</t>
  </si>
  <si>
    <t>Provide a brief narrative company profile which covers the following areas:</t>
  </si>
  <si>
    <t xml:space="preserve">          A. Brief company history</t>
  </si>
  <si>
    <t xml:space="preserve">          B. Public services rendered</t>
  </si>
  <si>
    <t xml:space="preserve">          C. Major goals and objectives</t>
  </si>
  <si>
    <t xml:space="preserve">          E. List companies owned, controlled, or operated, and form and extent of such ownership, control,</t>
  </si>
  <si>
    <t xml:space="preserve">          D. Major operating divisions and functions</t>
  </si>
  <si>
    <t xml:space="preserve">          E. Current and projected growth patterns</t>
  </si>
  <si>
    <t xml:space="preserve">          F. Detail of major transactions having a material effect on operations</t>
  </si>
  <si>
    <t>PARENT / AFFILIATE ORGANIZATION CHART</t>
  </si>
  <si>
    <t>COMPENSATION OF OFFICERS</t>
  </si>
  <si>
    <t>NAME</t>
  </si>
  <si>
    <t>Natural Gas Production and Gathering Plant:</t>
  </si>
  <si>
    <t>Balance first of year                                                  (b)</t>
  </si>
  <si>
    <t xml:space="preserve">   Name of account                                                                                                                                                                                                             (a)</t>
  </si>
  <si>
    <t>Interest on Long Term Debt</t>
  </si>
  <si>
    <t xml:space="preserve">            Total</t>
  </si>
  <si>
    <t xml:space="preserve">           Total</t>
  </si>
  <si>
    <t>Gas - Operation</t>
  </si>
  <si>
    <t xml:space="preserve">       - Maintenance</t>
  </si>
  <si>
    <t xml:space="preserve">               Total Gas</t>
  </si>
  <si>
    <t>Total Utility plant construction</t>
  </si>
  <si>
    <t>Total Utility plant retirements</t>
  </si>
  <si>
    <t>Total all other accounts</t>
  </si>
  <si>
    <t>Clearing accounts</t>
  </si>
  <si>
    <t xml:space="preserve">               Total Salaries and Wages</t>
  </si>
  <si>
    <t>Field Compressor Station Expense</t>
  </si>
  <si>
    <t>Gas Well Royalties</t>
  </si>
  <si>
    <t>Delay Rentals</t>
  </si>
  <si>
    <t>Nonproductive Well Drilling</t>
  </si>
  <si>
    <t>Other Exploration</t>
  </si>
  <si>
    <t>Total Exploration and Development Expenses</t>
  </si>
  <si>
    <t>D. OTHER GAS SUPPLY EXPENSES</t>
  </si>
  <si>
    <t xml:space="preserve">       Total Depreciation Provisions For Year</t>
  </si>
  <si>
    <t>Manufactured Gas Production Plant:</t>
  </si>
  <si>
    <t>Oil Gas Generating Equipment</t>
  </si>
  <si>
    <t>Field Measuring and Regulating Station Structures</t>
  </si>
  <si>
    <t>UNDERGROUND STORAGE PLANT</t>
  </si>
  <si>
    <t>Other Storage Plant:</t>
  </si>
  <si>
    <t>Gas Used Compressor Station Fuel - Credit</t>
  </si>
  <si>
    <t>Customer Installation Expenses</t>
  </si>
  <si>
    <r>
      <t>OTHER ACCUMULATED PROVISIONS FOR DEPRECIATIO</t>
    </r>
    <r>
      <rPr>
        <b/>
        <sz val="10"/>
        <rFont val="Arial"/>
        <family val="2"/>
      </rPr>
      <t xml:space="preserve">N                                                                                                                                             </t>
    </r>
    <r>
      <rPr>
        <b/>
        <u/>
        <sz val="10"/>
        <rFont val="Arial"/>
        <family val="2"/>
      </rPr>
      <t>AND AMORTIZATION OF UTILITY PLANT</t>
    </r>
  </si>
  <si>
    <t>Name of maker and purpose for which received                        (a)</t>
  </si>
  <si>
    <t>Interest Rate         (d)</t>
  </si>
  <si>
    <t>Balance End of Year (e)</t>
  </si>
  <si>
    <t>ACCOUNTS RECEIVABLE</t>
  </si>
  <si>
    <t>ACCT. NO.</t>
  </si>
  <si>
    <t xml:space="preserve">      Utility Service</t>
  </si>
  <si>
    <t>Customer Accounts Receivable:</t>
  </si>
  <si>
    <t xml:space="preserve">              Total Account 142</t>
  </si>
  <si>
    <t xml:space="preserve">      Officers and employees</t>
  </si>
  <si>
    <t xml:space="preserve">              Total Account 143</t>
  </si>
  <si>
    <t>Clearing Accounts</t>
  </si>
  <si>
    <t>Temporary Facilities</t>
  </si>
  <si>
    <t>Other Materials and Supplies (156)</t>
  </si>
  <si>
    <t>Total Account 156</t>
  </si>
  <si>
    <t>Stores Expense (163)</t>
  </si>
  <si>
    <t>Total Account 163</t>
  </si>
  <si>
    <t>Total All Accounts</t>
  </si>
  <si>
    <t>Increase                    or                  Decrease                     (d)</t>
  </si>
  <si>
    <t xml:space="preserve">PRODUCTION FUEL AND OIL STOCKS </t>
  </si>
  <si>
    <t>(ACCOUNT 151)</t>
  </si>
  <si>
    <t>PREPAYMENTS</t>
  </si>
  <si>
    <t>(ACCOUNT 166)</t>
  </si>
  <si>
    <t>UNAMORTIZED DEBT DISCOUNT AND EXPENSE AND UNAMORTIZED PREMIUM ON DEBT</t>
  </si>
  <si>
    <t>PRELIMINARY NATURAL GAS SURVEY AND INVESTIGATION CHARGES</t>
  </si>
  <si>
    <t>(ACCOUNT 183.1)</t>
  </si>
  <si>
    <t>MISCELLANEOUS DEFERRED DEBITS</t>
  </si>
  <si>
    <t>(ACCOUNT 186)</t>
  </si>
  <si>
    <t>CAPITAL STOCK</t>
  </si>
  <si>
    <t>Adjustments            dr. or (cr.)              (e)</t>
  </si>
  <si>
    <t xml:space="preserve">    Total Manf. Gas Production Plant</t>
  </si>
  <si>
    <t>Natural Gas Gasoline Plant Outlet Purchases</t>
  </si>
  <si>
    <t>Natural Gas Transmission Line Purchases</t>
  </si>
  <si>
    <t>Natural Gas City Gate Purchases</t>
  </si>
  <si>
    <t>Other Gas Purchases</t>
  </si>
  <si>
    <t>Exchange Gas</t>
  </si>
  <si>
    <t>Purchase Gas Expenses</t>
  </si>
  <si>
    <t>Gas Withdrawn From Storage - Debit</t>
  </si>
  <si>
    <t>Gas Delivered to Storage - Credit</t>
  </si>
  <si>
    <t>Gas Used in Products Extraction - Credit</t>
  </si>
  <si>
    <t>Gas Used for Other Utility Operations - Credit</t>
  </si>
  <si>
    <t>Other Gas Supply Expenses</t>
  </si>
  <si>
    <t xml:space="preserve">    Total Other Gas Supply Expenses</t>
  </si>
  <si>
    <t xml:space="preserve">    Total Production Expenses</t>
  </si>
  <si>
    <t>2. NATURAL GAS STORAGE EXPENSES</t>
  </si>
  <si>
    <t>A. UNDERGROUND STORAGE EXPENSES</t>
  </si>
  <si>
    <t>Maps and Records</t>
  </si>
  <si>
    <t>Wells Expenses</t>
  </si>
  <si>
    <t>Lines Expenses</t>
  </si>
  <si>
    <t>Investment Tax Credits, Utility Operations, Deferred to Future Periods</t>
  </si>
  <si>
    <t>Investment Tax Credits, Utility Operations, Restored to Operating Income</t>
  </si>
  <si>
    <t xml:space="preserve">        Total Operating Expenses</t>
  </si>
  <si>
    <t xml:space="preserve">        Operating Income</t>
  </si>
  <si>
    <t>OTHER OPERATING INCOME</t>
  </si>
  <si>
    <t>Income from Utility Plant Leased to Others</t>
  </si>
  <si>
    <t>Gains [Losses] from Disposition of Utility Property</t>
  </si>
  <si>
    <t xml:space="preserve">        Total Operating Income</t>
  </si>
  <si>
    <t>700-742</t>
  </si>
  <si>
    <t>750-791</t>
  </si>
  <si>
    <t>795-798</t>
  </si>
  <si>
    <t>800-813</t>
  </si>
  <si>
    <t>814-837</t>
  </si>
  <si>
    <t>840-848</t>
  </si>
  <si>
    <t>850-867</t>
  </si>
  <si>
    <t>870-894</t>
  </si>
  <si>
    <t>901-905</t>
  </si>
  <si>
    <t>909-912</t>
  </si>
  <si>
    <t>915-918</t>
  </si>
  <si>
    <t>920-932</t>
  </si>
  <si>
    <t>ITEMIZED EXPENSES PER UNIT</t>
  </si>
  <si>
    <t>GAS UTILITY</t>
  </si>
  <si>
    <t xml:space="preserve">Total gas to account for during year, cu. ft. </t>
  </si>
  <si>
    <t xml:space="preserve">Total gas sold during year, cu. ft. </t>
  </si>
  <si>
    <t>Total gas used by company during year, cu. ft.</t>
  </si>
  <si>
    <t>Total gas unaccounted for during year, cu. ft.</t>
  </si>
  <si>
    <t xml:space="preserve">        Percent unaccounted for….xx%..…….</t>
  </si>
  <si>
    <t>Amounts</t>
  </si>
  <si>
    <t>Amount</t>
  </si>
  <si>
    <t>Items upon which units costs are calculated</t>
  </si>
  <si>
    <t>Salaries</t>
  </si>
  <si>
    <t xml:space="preserve">Wages </t>
  </si>
  <si>
    <t>Legal expense</t>
  </si>
  <si>
    <t>Taxes</t>
  </si>
  <si>
    <t>Rentals</t>
  </si>
  <si>
    <t>Materials used on repairs</t>
  </si>
  <si>
    <t>Fuel</t>
  </si>
  <si>
    <t>Miscellaneous</t>
  </si>
  <si>
    <t>Total Operating Expenses</t>
  </si>
  <si>
    <t xml:space="preserve">        Net Operating Revenue</t>
  </si>
  <si>
    <t>Non operating revenue</t>
  </si>
  <si>
    <t xml:space="preserve">        Gross Income or Deficit</t>
  </si>
  <si>
    <t>Interest</t>
  </si>
  <si>
    <t>Other deductions</t>
  </si>
  <si>
    <t xml:space="preserve">       Net Income or Deficit</t>
  </si>
  <si>
    <t>Dividends</t>
  </si>
  <si>
    <t>Surplus or deficit for current year</t>
  </si>
  <si>
    <t>Industrial Measuring and Regulating Station Equipment</t>
  </si>
  <si>
    <t>Other Property on Customers' Premises</t>
  </si>
  <si>
    <t xml:space="preserve">    Total Distribution Plant</t>
  </si>
  <si>
    <t>GENERAL PLANT</t>
  </si>
  <si>
    <t>Office Furniture and Equipment</t>
  </si>
  <si>
    <t>Transportation Equipment</t>
  </si>
  <si>
    <t>Stores Equipment</t>
  </si>
  <si>
    <t>Tools, Shop, and Garage Equipment</t>
  </si>
  <si>
    <t>Laboratory Equipment</t>
  </si>
  <si>
    <t>20 - 25</t>
  </si>
  <si>
    <t>Miscellaneous Current and Accrued Assets</t>
  </si>
  <si>
    <t>183.1,183.2</t>
  </si>
  <si>
    <t>Maintenance of Other Steam Production Plant</t>
  </si>
  <si>
    <t xml:space="preserve">    Total Steam Production</t>
  </si>
  <si>
    <t>A. 2. Manufactured Gas Production</t>
  </si>
  <si>
    <t>Steam Expenses</t>
  </si>
  <si>
    <t>Other Power Expenses</t>
  </si>
  <si>
    <t>Coke Oven Expenses</t>
  </si>
  <si>
    <t>Stock subscribed, stock liability for conversion, premium on capital stock and installments received on capital stock</t>
  </si>
  <si>
    <t>Power Operated Equipment</t>
  </si>
  <si>
    <t>Miscellaneous Equipment</t>
  </si>
  <si>
    <t>Other Tangible Property</t>
  </si>
  <si>
    <t xml:space="preserve">    Total Utility Plant in Service</t>
  </si>
  <si>
    <t>Additions               during year            (c)</t>
  </si>
  <si>
    <t>Balance first                   of year                        (b)</t>
  </si>
  <si>
    <t>Additions             during year            (c)</t>
  </si>
  <si>
    <t xml:space="preserve">    Appropriations of Retained Earnings</t>
  </si>
  <si>
    <t>Balance end of year                                             (e)</t>
  </si>
  <si>
    <t>Quantity                 (c)</t>
  </si>
  <si>
    <t>Cost                                (d)</t>
  </si>
  <si>
    <t>Quantity                   (e)</t>
  </si>
  <si>
    <t xml:space="preserve">Quantity                       (I) </t>
  </si>
  <si>
    <t>Written off During Year</t>
  </si>
  <si>
    <t>418</t>
  </si>
  <si>
    <t>419</t>
  </si>
  <si>
    <t>420</t>
  </si>
  <si>
    <t>421</t>
  </si>
  <si>
    <t>422</t>
  </si>
  <si>
    <t>Other Income Deductions:</t>
  </si>
  <si>
    <t>425</t>
  </si>
  <si>
    <t>426</t>
  </si>
  <si>
    <t>TAXES APPLICABLE TO OTHER INCOME</t>
  </si>
  <si>
    <t>408.2</t>
  </si>
  <si>
    <t>409.2</t>
  </si>
  <si>
    <t>410.2</t>
  </si>
  <si>
    <t xml:space="preserve">Provision for Deferred Income Taxes, Other </t>
  </si>
  <si>
    <t>411.2</t>
  </si>
  <si>
    <t>412.3</t>
  </si>
  <si>
    <t>Investment Tax Credits Restored to Nonoperating</t>
  </si>
  <si>
    <t>412.4</t>
  </si>
  <si>
    <t>Investment Tax Credits - Nonutility Operations, Net</t>
  </si>
  <si>
    <t xml:space="preserve">  </t>
  </si>
  <si>
    <t>INTEREST EXPENSE</t>
  </si>
  <si>
    <t>EXTRAORDINARY ITEMS</t>
  </si>
  <si>
    <t>RETAINED EARNINGS STATEMENT</t>
  </si>
  <si>
    <t xml:space="preserve">    Unappropriated Retained Earnings (at beginning of period)</t>
  </si>
  <si>
    <t xml:space="preserve">    Balance Transfer from Income</t>
  </si>
  <si>
    <t xml:space="preserve">    Dividends Declared- Preferred Stock</t>
  </si>
  <si>
    <t xml:space="preserve">    Dividends Declared- Common Stock</t>
  </si>
  <si>
    <t>5.  Estimated increase or decrease in annual revenues due to important rate changes, giving basis of  estimate.</t>
  </si>
  <si>
    <t>Producer Gas Expenses</t>
  </si>
  <si>
    <t>Water Gas Generating Expenses</t>
  </si>
  <si>
    <t>Oil Gas Generating Expenses</t>
  </si>
  <si>
    <t>Other Process Production Expenses</t>
  </si>
  <si>
    <t>Gas Fuels:</t>
  </si>
  <si>
    <t>Fuel Under Coke Ovens</t>
  </si>
  <si>
    <t>Producer Gas Fuel</t>
  </si>
  <si>
    <t>Water Gas Generator Fuel</t>
  </si>
  <si>
    <t>Fuel for Oil Gas</t>
  </si>
  <si>
    <t>Other Gas Fuels</t>
  </si>
  <si>
    <t>Coal Carbonized in Coke Oven</t>
  </si>
  <si>
    <t>Oil for Water Gas</t>
  </si>
  <si>
    <t>Oil for Oil Gas</t>
  </si>
  <si>
    <t>Raw Materials for Other Gas Process</t>
  </si>
  <si>
    <t>Residuals Expense</t>
  </si>
  <si>
    <t>Residuals Produced Credit</t>
  </si>
  <si>
    <t>Purification Expenses</t>
  </si>
  <si>
    <t xml:space="preserve">Gas Mixing Expenses </t>
  </si>
  <si>
    <t>Duplicate Charges Credit</t>
  </si>
  <si>
    <t>Miscellaneous Production Expenses</t>
  </si>
  <si>
    <t>Rents</t>
  </si>
  <si>
    <t>Maintenance:</t>
  </si>
  <si>
    <t>Maintenance of Production Equipment</t>
  </si>
  <si>
    <t>Additions           during year            (c)</t>
  </si>
  <si>
    <t>Point of Delivery            (c)</t>
  </si>
  <si>
    <t>Point of Delivery         (e)</t>
  </si>
  <si>
    <t>Name of Purchaser</t>
  </si>
  <si>
    <t>Associated or non Associated company</t>
  </si>
  <si>
    <t>Point of metering</t>
  </si>
  <si>
    <t>B.T.U. per cubic feet</t>
  </si>
  <si>
    <t>Maximum pressure</t>
  </si>
  <si>
    <t>Standard specific gravity</t>
  </si>
  <si>
    <t>Total revenues from sales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</si>
  <si>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</si>
  <si>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</si>
  <si>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</si>
  <si>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</si>
  <si>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</si>
  <si>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</si>
  <si>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</si>
  <si>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</si>
  <si>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</si>
  <si>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</si>
  <si>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</si>
  <si>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</si>
  <si>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TAXES</t>
  </si>
  <si>
    <t>(ACCOUNT 406 - 409)</t>
  </si>
  <si>
    <t>(ACCOUNTS 433-438)</t>
  </si>
  <si>
    <t>NOTES PAYABLE</t>
  </si>
  <si>
    <t>(ACCOUNT 231)</t>
  </si>
  <si>
    <t>DTH                   (n)</t>
  </si>
  <si>
    <t>Operating Revenues                (m)</t>
  </si>
  <si>
    <t>DTH                   (h)</t>
  </si>
  <si>
    <t>Operating Revenues                (j)</t>
  </si>
  <si>
    <t>DTH                   (k)</t>
  </si>
  <si>
    <t>Non Operating Rental Income</t>
  </si>
  <si>
    <t xml:space="preserve">                    Account 408.2</t>
  </si>
  <si>
    <t xml:space="preserve">                    Account 409.2</t>
  </si>
  <si>
    <t>Account 419</t>
  </si>
  <si>
    <t>Interest Income- Financing Program</t>
  </si>
  <si>
    <t>Account 420 and 432</t>
  </si>
  <si>
    <t>Allowance for Other Funds Used During Construction</t>
  </si>
  <si>
    <t xml:space="preserve">          Total gas produced, purchased and withdrawn from storage                                                                                                                </t>
  </si>
  <si>
    <r>
      <t>Average Cost per MCF/DTH</t>
    </r>
    <r>
      <rPr>
        <b/>
        <sz val="10"/>
        <rFont val="Arial"/>
        <family val="2"/>
      </rPr>
      <t>:</t>
    </r>
    <r>
      <rPr>
        <sz val="10"/>
        <rFont val="Arial"/>
        <family val="2"/>
      </rPr>
      <t>……..</t>
    </r>
  </si>
  <si>
    <t>NOTES TO ANNUAL REPORT</t>
  </si>
  <si>
    <t>Total all Plants                           (b)</t>
  </si>
  <si>
    <t>Tons of coal used for boiler fuel</t>
  </si>
  <si>
    <t xml:space="preserve">    Average cost per ton at works</t>
  </si>
  <si>
    <t>Tons of coke used for boiler fuel</t>
  </si>
  <si>
    <t>Gallons of tar used for boiler fuel</t>
  </si>
  <si>
    <t xml:space="preserve">xxxxxx(units) of other fuel used </t>
  </si>
  <si>
    <t xml:space="preserve">    Type used</t>
  </si>
  <si>
    <t xml:space="preserve">    Average cost per xxxxxx(unit)  at works</t>
  </si>
  <si>
    <t>Cost of fuel per pound of steam produced</t>
  </si>
  <si>
    <t>B. COAL AND COKE OVEN GAS</t>
  </si>
  <si>
    <t>MCF/DTH of coal or coke oven gas produced during year</t>
  </si>
  <si>
    <t xml:space="preserve">    Type of gas produced</t>
  </si>
  <si>
    <t>MCF/DTH average daily production while in operation</t>
  </si>
  <si>
    <t>Number of days in operation</t>
  </si>
  <si>
    <t xml:space="preserve">    Maximum MCF produced in any one day</t>
  </si>
  <si>
    <t>Date of such maximum production</t>
  </si>
  <si>
    <r>
      <t xml:space="preserve">Total </t>
    </r>
    <r>
      <rPr>
        <b/>
        <sz val="10"/>
        <rFont val="Arial"/>
        <family val="2"/>
      </rPr>
      <t>number</t>
    </r>
    <r>
      <rPr>
        <sz val="10"/>
        <rFont val="Arial"/>
        <family val="2"/>
      </rPr>
      <t xml:space="preserve"> of Transportation customers</t>
    </r>
  </si>
  <si>
    <t>Meter and House Regulator Expenses</t>
  </si>
  <si>
    <t>Maintenance of  Measuring and Regulating Station Equipment - Industrial</t>
  </si>
  <si>
    <t>Maintenance of  Measuring and Regulating Station Equipment - City Gate Check Stations</t>
  </si>
  <si>
    <t>Maintenance of Services</t>
  </si>
  <si>
    <t>Maintenance of Meters and House Regulators</t>
  </si>
  <si>
    <t>5. CUSTOMERS ACCOUNTS EXPENSE</t>
  </si>
  <si>
    <t>Supervision</t>
  </si>
  <si>
    <t>Meter Reading Expenses</t>
  </si>
  <si>
    <t>Customer Records and Collection Expenses</t>
  </si>
  <si>
    <t>Uncollectible Accounts</t>
  </si>
  <si>
    <t>Common Stock</t>
  </si>
  <si>
    <t>Preferred Stock</t>
  </si>
  <si>
    <t>Account 213:</t>
  </si>
  <si>
    <t>Account 214:</t>
  </si>
  <si>
    <t>Account 202, 205:</t>
  </si>
  <si>
    <t>Account 203, 206:</t>
  </si>
  <si>
    <t>Account 207:</t>
  </si>
  <si>
    <t>Account 212:</t>
  </si>
  <si>
    <t>228.2</t>
  </si>
  <si>
    <t>228.1</t>
  </si>
  <si>
    <t>STREET ADDRESS</t>
  </si>
  <si>
    <t>ANNUAL REPORT</t>
  </si>
  <si>
    <t>INDIANA UTILITY REGULATORY COMMISSION</t>
  </si>
  <si>
    <t>ADDRESS:</t>
  </si>
  <si>
    <t>TITLE:</t>
  </si>
  <si>
    <t>CLASS A-B</t>
  </si>
  <si>
    <t>NAME OF UTILITY</t>
  </si>
  <si>
    <t>OFFICER TO WHOM CORRESPONDENCE CONCERNING THIS REPORT SHOULD BE ADDRESSED:</t>
  </si>
  <si>
    <t>NAME:</t>
  </si>
  <si>
    <t>TELE. NO.:</t>
  </si>
  <si>
    <t>Par or stated value per share                      (c)</t>
  </si>
  <si>
    <t>Call price at end of year                              (d)</t>
  </si>
  <si>
    <t>Shares                       (e)</t>
  </si>
  <si>
    <t>Amount                              (f)</t>
  </si>
  <si>
    <t>Shares                       (g)</t>
  </si>
  <si>
    <t>Cost                                (h)</t>
  </si>
  <si>
    <t>Shares                                 (I)</t>
  </si>
  <si>
    <t>Amount                      (j)</t>
  </si>
  <si>
    <t>As Reacquired Stock                (Account 217)</t>
  </si>
  <si>
    <t>In Sinking and Other Funds</t>
  </si>
  <si>
    <t>Held by Respondent</t>
  </si>
  <si>
    <t>Class and Series of Stock                              (a)</t>
  </si>
  <si>
    <t>** Total amount outstanding without reduction for amounts held by respondents.</t>
  </si>
  <si>
    <t>Outstanding For Balance Sheet **</t>
  </si>
  <si>
    <t>Number of shares authorized by charter *                                   (b)</t>
  </si>
  <si>
    <t>Number of Shares        (b)</t>
  </si>
  <si>
    <t>Contra Primary Account Affected               (b)</t>
  </si>
  <si>
    <t>UNAPPROPRIATED RETAINED EARNINGS (Acct. 216)</t>
  </si>
  <si>
    <t>Balance - beginning of year</t>
  </si>
  <si>
    <t xml:space="preserve">        Balances - end of year</t>
  </si>
  <si>
    <t xml:space="preserve">APPROPRIATED RETAINED EARNINGS </t>
  </si>
  <si>
    <t>(ACCOUNT 215)</t>
  </si>
  <si>
    <t>(For private utilities only)</t>
  </si>
  <si>
    <t xml:space="preserve">        Balance - end of year </t>
  </si>
  <si>
    <t>Rate                (e)</t>
  </si>
  <si>
    <t>Outstanding per Balance Sheet                (d)</t>
  </si>
  <si>
    <t>Interest for Year</t>
  </si>
  <si>
    <t>Held By Respondent</t>
  </si>
  <si>
    <t>Maximum MCF/DTH Withdrawn from storage in any 1 day</t>
  </si>
  <si>
    <t>Telescopic and piston holders</t>
  </si>
  <si>
    <t>D. LIQUEFIED PETROLEUM GAS</t>
  </si>
  <si>
    <t>A. STEAM PRODUCTION BOILER PLANT</t>
  </si>
  <si>
    <t>Pounds of steam produced during year</t>
  </si>
  <si>
    <t>xxxxxxxxx        Systems                                                       DTH                                              (f)</t>
  </si>
  <si>
    <t>xxxxxxxxx        Systems                    DTH                                (g)</t>
  </si>
  <si>
    <t>Balance end of year                                      (b)</t>
  </si>
  <si>
    <t>Description of miscellaneous deferred debits                                                        (a)</t>
  </si>
  <si>
    <t>OTHER MISCELLANEOUS INCOME ACCOUNTS</t>
  </si>
  <si>
    <t>OTHER INCOME DEDUCTIONS AND INTEREST CHARGES ACCOUNTS</t>
  </si>
  <si>
    <t>For interest charges accounts hereunder, report the amount and interest rate for each class of debt on which other interest charges were incurred for the year. For miscellaneous amortization, explain fully and show the contra account to which the amount was credited. For other income deductions, report the nature and amount of such deductions; minor amounts may be grouped by classes.</t>
  </si>
  <si>
    <t>CONSTRUCTION OVERHEAD</t>
  </si>
  <si>
    <t>business activities and the compensation received as an officer from the utility.</t>
  </si>
  <si>
    <t>Residential Heating</t>
  </si>
  <si>
    <t>Commercial Heating</t>
  </si>
  <si>
    <t>Industrial:  Interruptible</t>
  </si>
  <si>
    <t>Interdepartmental</t>
  </si>
  <si>
    <t xml:space="preserve">               Total</t>
  </si>
  <si>
    <t>Total Intangible Plant</t>
  </si>
  <si>
    <t>Total Manufactured Gas Prod. Plant</t>
  </si>
  <si>
    <t>Total Natural Gas Production Plant</t>
  </si>
  <si>
    <t>Total Underground Storage Plant</t>
  </si>
  <si>
    <t>Total Transmission Plant</t>
  </si>
  <si>
    <t>Total Manufactured Gas Production</t>
  </si>
  <si>
    <t>Total Products Extraction</t>
  </si>
  <si>
    <t>Total Exploration and Development</t>
  </si>
  <si>
    <t>Total Other Gas Supply</t>
  </si>
  <si>
    <t>Total Underground Storage</t>
  </si>
  <si>
    <t>Show separable totals for each account and explain major items of each account, grouping minor items by class.</t>
  </si>
  <si>
    <t>Title</t>
  </si>
  <si>
    <t>STOCKHOLDERS, VOTING POWERS AND CONTROL</t>
  </si>
  <si>
    <t>Total votes cast at last annual meeting: By proxy</t>
  </si>
  <si>
    <t xml:space="preserve">                      In person</t>
  </si>
  <si>
    <t>Give below pertinent provisions concerning voting rights of each class and series of capital stock:</t>
  </si>
  <si>
    <t xml:space="preserve">                    Preferred:</t>
  </si>
  <si>
    <t xml:space="preserve">                    Total: </t>
  </si>
  <si>
    <t>IMPORTANT CHANGES DURING THE YEAR</t>
  </si>
  <si>
    <t>Hereunder, give particulars concerning the matters indicated below. Make the statements explicit and precise, and number</t>
  </si>
  <si>
    <t xml:space="preserve">FOR THE YEAR ENDED </t>
  </si>
  <si>
    <t>If control of utility is vested in a holding company organization, submit data here showing the chain of</t>
  </si>
  <si>
    <t>by the commission, which forms are to be substantially</t>
  </si>
  <si>
    <t>the same as for reports filed annually with the</t>
  </si>
  <si>
    <t>commission by public utilities.  Such annual reports</t>
  </si>
  <si>
    <t xml:space="preserve">shall remain in the office of said commission as a </t>
  </si>
  <si>
    <t>public record.  Whenever in this chapter public</t>
  </si>
  <si>
    <t>utilities are required to make reports to the commission</t>
  </si>
  <si>
    <t>or are otherwise subject to the commission, municipally</t>
  </si>
  <si>
    <t>Class of debt                                                                                                                                            (a)</t>
  </si>
  <si>
    <t>MISCELLANEOUS CURRENT AND ACCRUED LIABILITIES</t>
  </si>
  <si>
    <t>(ACCOUNT 242)</t>
  </si>
  <si>
    <t>Minor items may be grouped by class.</t>
  </si>
  <si>
    <t>Description                                                                                                                                                   (a)</t>
  </si>
  <si>
    <t>Contra Account Debited or Credited                                         (b)</t>
  </si>
  <si>
    <t>Amount                               (c)</t>
  </si>
  <si>
    <t>Item                                                                                                                             (a)</t>
  </si>
  <si>
    <t>Revenues:</t>
  </si>
  <si>
    <t xml:space="preserve">        Merchandise sales, less discounts, allowances and returns</t>
  </si>
  <si>
    <t xml:space="preserve">        Contract Work</t>
  </si>
  <si>
    <t xml:space="preserve">        Commissions</t>
  </si>
  <si>
    <t xml:space="preserve">                 Total Revenues</t>
  </si>
  <si>
    <t>Cost and Expenses:</t>
  </si>
  <si>
    <t xml:space="preserve">        Customer account expense</t>
  </si>
  <si>
    <t xml:space="preserve">        Administrative and general expense</t>
  </si>
  <si>
    <t xml:space="preserve">        Depreciation</t>
  </si>
  <si>
    <t xml:space="preserve">        Taxes - Federal income</t>
  </si>
  <si>
    <t xml:space="preserve">                   Other Federal</t>
  </si>
  <si>
    <t xml:space="preserve">                   State and Other</t>
  </si>
  <si>
    <t xml:space="preserve">        Sales expenses</t>
  </si>
  <si>
    <t xml:space="preserve">                 Total Costs and Expenses</t>
  </si>
  <si>
    <t xml:space="preserve">                  Net Profit or Loss</t>
  </si>
  <si>
    <t>Construction Overheads</t>
  </si>
  <si>
    <t>Amount                                                                                  (c)</t>
  </si>
  <si>
    <t>Percent                              (d)</t>
  </si>
  <si>
    <t>(a) A municipally owned utility under the jurisdiction of the</t>
  </si>
  <si>
    <t>questions submitted by the commission.</t>
  </si>
  <si>
    <t>commission for approval of rates and charges and of the</t>
  </si>
  <si>
    <t>Produced (cr. Production expense)</t>
  </si>
  <si>
    <t>Stock expense</t>
  </si>
  <si>
    <t>Adjustments - Debits</t>
  </si>
  <si>
    <t>Adjustments - Credits</t>
  </si>
  <si>
    <t xml:space="preserve">    Net coke and breeze produced</t>
  </si>
  <si>
    <t>Coke  purchased</t>
  </si>
  <si>
    <t>Coke breeze purchased</t>
  </si>
  <si>
    <t xml:space="preserve">    Total to account for</t>
  </si>
  <si>
    <t>Coke sold</t>
  </si>
  <si>
    <t>Coke breeze sold</t>
  </si>
  <si>
    <t>Coke used in gas production</t>
  </si>
  <si>
    <t>Other coke used by company</t>
  </si>
  <si>
    <t xml:space="preserve">    Total disposed of</t>
  </si>
  <si>
    <t xml:space="preserve">            On hand end of year</t>
  </si>
  <si>
    <t>TAR</t>
  </si>
  <si>
    <t>Tar sold</t>
  </si>
  <si>
    <t>Tar used is gas production</t>
  </si>
  <si>
    <t>TOTAL ASSETS AND OTHER DEBITS</t>
  </si>
  <si>
    <t>202,205</t>
  </si>
  <si>
    <t>203,206</t>
  </si>
  <si>
    <t>207</t>
  </si>
  <si>
    <t>Other Paid in Capital</t>
  </si>
  <si>
    <t xml:space="preserve">    Total</t>
  </si>
  <si>
    <t>208,211</t>
  </si>
  <si>
    <t>216.1</t>
  </si>
  <si>
    <t>Dividends Declared</t>
  </si>
  <si>
    <t>Matured Long Term Debt</t>
  </si>
  <si>
    <t>Matured Interest</t>
  </si>
  <si>
    <t>Tax Collections Payable</t>
  </si>
  <si>
    <t xml:space="preserve">      Total</t>
  </si>
  <si>
    <t xml:space="preserve">        Total Liabilities and Other Credits</t>
  </si>
  <si>
    <t>NOTES TO THE BALANCE SHEET OR INCOME STATEMENT</t>
  </si>
  <si>
    <t>ACCUMULATED PROVISIONS FOR DEPRECIATION, AMORTIZATION AND DEPLETION</t>
  </si>
  <si>
    <t>In Service:</t>
  </si>
  <si>
    <t xml:space="preserve">    Amortization and Depletion of Producing Natural Gas Land and</t>
  </si>
  <si>
    <t>Leased To Others:</t>
  </si>
  <si>
    <t>Held For Future Use:</t>
  </si>
  <si>
    <t>ACCUMULATED PROVISIONS FOR DEPRECIATION OF UTILITY PLANT</t>
  </si>
  <si>
    <t>ACCT. NO.           (a)</t>
  </si>
  <si>
    <t>whether the laws of the state have been complied with;</t>
  </si>
  <si>
    <t>book, paper, account, record or memoranda of the</t>
  </si>
  <si>
    <t>Report hereunder the kinds of construction for the year according to titles used by the utility. Taxes during construction and interest during construction should be shown as separated items.</t>
  </si>
  <si>
    <t>Report hereunder the detail by prescribed expense accounts of amounts of general and administrative expenses transferred to Construction through Account 922. Show total of expense account in column (i) and the amount capitalized in column (j).</t>
  </si>
  <si>
    <t>Total for Company                      (i)</t>
  </si>
  <si>
    <t>Direct payroll distributions               (b)</t>
  </si>
  <si>
    <t>OFFICERS AND EXECUTIVES SALARIES</t>
  </si>
  <si>
    <t xml:space="preserve">Tons of bench or producer fuel used- Coal </t>
  </si>
  <si>
    <t>Average pounds of bench or producer fuel used per ton of coal carbonized</t>
  </si>
  <si>
    <t>MCF/DTH of gas used for bench fuel</t>
  </si>
  <si>
    <t xml:space="preserve">    Type of gas  </t>
  </si>
  <si>
    <t xml:space="preserve">    BTU per cubic foot</t>
  </si>
  <si>
    <t>Tons of residual coke produced</t>
  </si>
  <si>
    <t>Tons of residual coke breeze produced</t>
  </si>
  <si>
    <t xml:space="preserve">    Pounds of coke and coke breeze per ton of coal carbonized</t>
  </si>
  <si>
    <t>Gallons of residual tar produced</t>
  </si>
  <si>
    <t>xxxxxxxxx (units) of  xxxxxxxxx resid. Produced</t>
  </si>
  <si>
    <t>Net residual credit per MCF/DTH produced</t>
  </si>
  <si>
    <t>Plant                                   (e)</t>
  </si>
  <si>
    <t>Plant                                             (f)</t>
  </si>
  <si>
    <t>Plant                                             (g)</t>
  </si>
  <si>
    <t>Plant                                             (h)</t>
  </si>
  <si>
    <t>UTILITY PLANT IN SERVICE                               (Account 108)                                 (c)</t>
  </si>
  <si>
    <t>Depreciation provisions for year, charged to:</t>
  </si>
  <si>
    <t xml:space="preserve">    Water gas</t>
  </si>
  <si>
    <t xml:space="preserve">          Total gas produced</t>
  </si>
  <si>
    <t>Gas withdrawn from underground storage</t>
  </si>
  <si>
    <t>Gas on hand, end of year</t>
  </si>
  <si>
    <t xml:space="preserve">          Total gas to account for</t>
  </si>
  <si>
    <t>Gas on hand, beginning of year</t>
  </si>
  <si>
    <t xml:space="preserve">          Gas delivered to mains</t>
  </si>
  <si>
    <t>Gas sold</t>
  </si>
  <si>
    <t>Gas used by company</t>
  </si>
  <si>
    <t xml:space="preserve">    Production</t>
  </si>
  <si>
    <t xml:space="preserve">    Storage compressor and other field uses</t>
  </si>
  <si>
    <t xml:space="preserve">    Transmission</t>
  </si>
  <si>
    <t xml:space="preserve">    Other  </t>
  </si>
  <si>
    <t xml:space="preserve">          Total gas used by company</t>
  </si>
  <si>
    <t xml:space="preserve">              Total gas sold and used</t>
  </si>
  <si>
    <t>Gas unaccounted for</t>
  </si>
  <si>
    <t>SYSTEM LOAD STATISTICS</t>
  </si>
  <si>
    <t>Report below the data specified for each operating area constituting a separate gas system.</t>
  </si>
  <si>
    <t>Indicate whether MCF/DTH is used.</t>
  </si>
  <si>
    <t xml:space="preserve">    Date of such maximum</t>
  </si>
  <si>
    <t xml:space="preserve">    Dates of such maximum</t>
  </si>
  <si>
    <t>Maximum daily production capacity</t>
  </si>
  <si>
    <t>(for private utilities only)</t>
  </si>
  <si>
    <t>OTHER PAID IN CAPITAL</t>
  </si>
  <si>
    <t>UNAPPROPRIATED RETAINED EARNINGS</t>
  </si>
  <si>
    <t>Purpose for Which Issued        (b)</t>
  </si>
  <si>
    <t>Interest Rate            (e)</t>
  </si>
  <si>
    <t>Balance End of Year                                                                                                                               (f)</t>
  </si>
  <si>
    <t>PAYABLES TO ASSOCIATED COMPANIES</t>
  </si>
  <si>
    <t>Rate                             (c)</t>
  </si>
  <si>
    <t>Amount End of Year                                      (b)</t>
  </si>
  <si>
    <t>Balance First of Year                                  (b)</t>
  </si>
  <si>
    <t xml:space="preserve">Amount Accrued During Year                           (c) </t>
  </si>
  <si>
    <t>Operating Revenues</t>
  </si>
  <si>
    <t xml:space="preserve">    Depreciation Expense</t>
  </si>
  <si>
    <t>Purchased gas</t>
  </si>
  <si>
    <t>Gas holders</t>
  </si>
  <si>
    <t>Underground gas storage statistics</t>
  </si>
  <si>
    <t>Sales of gas by communities</t>
  </si>
  <si>
    <t>Main line industrial sales of gas</t>
  </si>
  <si>
    <t>Gas meters</t>
  </si>
  <si>
    <t>Gas mains</t>
  </si>
  <si>
    <t>Five year history</t>
  </si>
  <si>
    <t>DIRECTORS</t>
  </si>
  <si>
    <t>Name of Director                                                                                                                 (a)</t>
  </si>
  <si>
    <t>Principal Business Address                                                (b)</t>
  </si>
  <si>
    <t>Number of stockholders on said date:    Common:</t>
  </si>
  <si>
    <t>Current Year</t>
  </si>
  <si>
    <t>Particulars</t>
  </si>
  <si>
    <t>(a)</t>
  </si>
  <si>
    <t>(b)</t>
  </si>
  <si>
    <t>(c)</t>
  </si>
  <si>
    <t>(d)</t>
  </si>
  <si>
    <t>(e)</t>
  </si>
  <si>
    <t>(f)</t>
  </si>
  <si>
    <t>REVENUE PER CUSTOMER</t>
  </si>
  <si>
    <t>DTH PER CUSTOMER</t>
  </si>
  <si>
    <t>TOTAL NUMBER OF CUSTOMERS</t>
  </si>
  <si>
    <t>O &amp; M EXPENSE PER CUSTOMER</t>
  </si>
  <si>
    <t>Payments During Year                       (d)</t>
  </si>
  <si>
    <t>Other Items  Dr. or (Cr.)                      (e)</t>
  </si>
  <si>
    <t>Balance End of Year                        (f)</t>
  </si>
  <si>
    <t xml:space="preserve">                      - purchase, sale or transfer of securities</t>
  </si>
  <si>
    <t>(d) Enter the net book cost for each item</t>
  </si>
  <si>
    <t xml:space="preserve">                      - noncash transfers of assets</t>
  </si>
  <si>
    <t xml:space="preserve">     reported.</t>
  </si>
  <si>
    <t xml:space="preserve">                      - noncash dividends other than stock</t>
  </si>
  <si>
    <t>(e) Enter the net profit or loss for each item</t>
  </si>
  <si>
    <t xml:space="preserve">                        dividends</t>
  </si>
  <si>
    <t xml:space="preserve">     (column (c) - column(d)).</t>
  </si>
  <si>
    <t xml:space="preserve">                      - write-off of bad debts or loans</t>
  </si>
  <si>
    <t xml:space="preserve">(f)  Enter the fair value for each item </t>
  </si>
  <si>
    <t xml:space="preserve">     reported. In space below or in a </t>
  </si>
  <si>
    <t xml:space="preserve">     supplemental schedule, describe the</t>
  </si>
  <si>
    <t xml:space="preserve">     basis used.</t>
  </si>
  <si>
    <t xml:space="preserve">UTILITY NAME:  </t>
  </si>
  <si>
    <t>UTILITY ADDRESS:</t>
  </si>
  <si>
    <t>Have you complied with the recording aspects of this law?</t>
  </si>
  <si>
    <t>2)</t>
  </si>
  <si>
    <r>
      <t xml:space="preserve">Do you have training programs for your </t>
    </r>
    <r>
      <rPr>
        <u/>
        <sz val="10"/>
        <rFont val="Arial"/>
        <family val="2"/>
      </rPr>
      <t>employees</t>
    </r>
    <r>
      <rPr>
        <sz val="10"/>
        <rFont val="Arial"/>
        <family val="2"/>
      </rPr>
      <t xml:space="preserve"> to inform and educate them </t>
    </r>
  </si>
  <si>
    <t>about how to comply with the recording and all other aspects of this law?</t>
  </si>
  <si>
    <t>If so, please briefly describe the training program.</t>
  </si>
  <si>
    <t>3)</t>
  </si>
  <si>
    <r>
      <t xml:space="preserve">Do you have training programs for </t>
    </r>
    <r>
      <rPr>
        <u/>
        <sz val="10"/>
        <rFont val="Arial"/>
        <family val="2"/>
      </rPr>
      <t>contractors</t>
    </r>
    <r>
      <rPr>
        <sz val="10"/>
        <rFont val="Arial"/>
        <family val="2"/>
      </rPr>
      <t xml:space="preserve"> that you may hire to inform and </t>
    </r>
  </si>
  <si>
    <t>educate them about how to comply with all aspects of this law?</t>
  </si>
  <si>
    <t>ANALYSIS OF GAS SALES DATA</t>
  </si>
  <si>
    <t>Please list below the gas sales data (in Dth or Mcf) for the past two (2) years.</t>
  </si>
  <si>
    <t>Total Sales By Class</t>
  </si>
  <si>
    <t>Dth or Mcf:</t>
  </si>
  <si>
    <t>Total Transportation By Class</t>
  </si>
  <si>
    <t>Total Throughput By Class</t>
  </si>
  <si>
    <t>FINANCIAL</t>
  </si>
  <si>
    <t>SECTION</t>
  </si>
  <si>
    <t>GENERAL RULES FOR REPORTING</t>
  </si>
  <si>
    <t>Other</t>
  </si>
  <si>
    <t>Show hereunder particulars concerning revenues, operating expenses classified as to operation, maintenance, depreciation, rents, amortization, taxes other than income taxes, and net income form lease of utility plant constituting a distinct operating unit or system. Report data on each lease arrangement. Use insert sheets if necessary. Also, report particulars concerning each lease arrangement, naming lessee (designating associated companies), date and period of lease, plant involved, and terms of lease rental.</t>
  </si>
  <si>
    <t>Miscellaneous Deferred Debits</t>
  </si>
  <si>
    <t xml:space="preserve">       Total Deferred Debits</t>
  </si>
  <si>
    <t>UTILITY CUSTOMERS                      (b)</t>
  </si>
  <si>
    <t>NONUTILITY PROPERTY</t>
  </si>
  <si>
    <t>List separately each item of property with a book cost of $10,000 or more. Other items may be grouped by classes of property.</t>
  </si>
  <si>
    <t>ACCUMULATED PROVISION FOR DEPRECIATION AND AMORTIZATION OF NONUTILITY PROPERTY</t>
  </si>
  <si>
    <t>Balance beginning of year</t>
  </si>
  <si>
    <t>Accruals for year, charged to:</t>
  </si>
  <si>
    <t xml:space="preserve">        Income from Nonutility Operations</t>
  </si>
  <si>
    <t>Balance first of year                     (b)</t>
  </si>
  <si>
    <t>Charges during year                (c)</t>
  </si>
  <si>
    <t>Credits during year                 (d)</t>
  </si>
  <si>
    <t>Balance end of year</t>
  </si>
  <si>
    <t>Amount                                         (d)</t>
  </si>
  <si>
    <t>Transferred to Construction                                                (j)</t>
  </si>
  <si>
    <t>MUNICIPAL GAS UTILITY</t>
  </si>
  <si>
    <t>Instructions / Electronic Filing</t>
  </si>
  <si>
    <t>16 - 17</t>
  </si>
  <si>
    <t>ANNUAL REPORT OF</t>
  </si>
  <si>
    <t>(Exact Name of Utility)</t>
  </si>
  <si>
    <t>Name and address of person to whom correspondence concerning this report should be addressed:</t>
  </si>
  <si>
    <t xml:space="preserve">Telephone: </t>
  </si>
  <si>
    <t>List below the address at which the utility's books and records are located:</t>
  </si>
  <si>
    <t>Telephone:</t>
  </si>
  <si>
    <t>List below any audit groups reviewing records and operations:</t>
  </si>
  <si>
    <t>Date of original organization of the utility:</t>
  </si>
  <si>
    <t>List the names, titles and telephone numbers of each officer below:</t>
  </si>
  <si>
    <t>OFFICERS:</t>
  </si>
  <si>
    <t>Name</t>
  </si>
  <si>
    <t>Telephone Number</t>
  </si>
  <si>
    <t>7.</t>
  </si>
  <si>
    <t>8.</t>
  </si>
  <si>
    <t>List the names, addresses and term information below:</t>
  </si>
  <si>
    <t>DIRECTORS:</t>
  </si>
  <si>
    <t>Principal Business Address</t>
  </si>
  <si>
    <t>Number of stockholders on said date: Common:</t>
  </si>
  <si>
    <t>Report below  the names and addresses of the twenty largest stockholders of common stock, at the</t>
  </si>
  <si>
    <t>time of the stockbook or compilation of lists of stockholders nearest to the end of the year. If any stock</t>
  </si>
  <si>
    <t>is held by nominee, give known particulars as to beneficiary.</t>
  </si>
  <si>
    <t>AFFILIATION OF OFFICERS AND DIRECTORS</t>
  </si>
  <si>
    <t>For each of the officials listed on page X, list the principal occupation or business affiliation if other</t>
  </si>
  <si>
    <t>than listed on page X, and all affiliations or connections with any other business or financial</t>
  </si>
  <si>
    <t>organization, firms, or partnerships. For purposes of this part, an official will be considered to have an</t>
  </si>
  <si>
    <t xml:space="preserve">affiliation with any business or financial organization, firm or partnership in which he/she is an officer, </t>
  </si>
  <si>
    <t>director, trustee, partner, or a person exercising similar functions.</t>
  </si>
  <si>
    <t>PRINCIPAL OCCUPATION OR BUSINESS AFFILIATION</t>
  </si>
  <si>
    <t>AFFILIATION OR CONNECTION</t>
  </si>
  <si>
    <t>NAME AND ADDRESS OF AFFILIATION OR CONNECTION</t>
  </si>
  <si>
    <t xml:space="preserve">BUSINESSES WHICH ARE A BYPRODUCT, CO-PRODUCT OR JOINT PRODUCT AS A </t>
  </si>
  <si>
    <t>RESULT OF PROVIDING GAS SERVICE</t>
  </si>
  <si>
    <t>Complete the following for any business which is conducted as a byproduct, co-product or joint product as</t>
  </si>
  <si>
    <t>a result of providing gas service. This would include any business which requires the use of</t>
  </si>
  <si>
    <t>utility land and facilities. Examples of these types of businesses would be orange groves, nurseries, tree</t>
  </si>
  <si>
    <t>farms, fertilizer manufacturing, etc. This would not include any business for which the assets are properly</t>
  </si>
  <si>
    <t>included in Account 121 - Nonutility Property along with the associated revenues and expenses segregated</t>
  </si>
  <si>
    <t>out as nonutility also.</t>
  </si>
  <si>
    <t>BUSINESS OR SERVICE CONDUCTED</t>
  </si>
  <si>
    <t>ASSETS</t>
  </si>
  <si>
    <t>REVENUES</t>
  </si>
  <si>
    <t>EXPENSES</t>
  </si>
  <si>
    <t>BOOK COST OF ASSETS</t>
  </si>
  <si>
    <t>REVENUES GENERATED</t>
  </si>
  <si>
    <t>EXPENSES INCURRED</t>
  </si>
  <si>
    <t>named on page XVII identifying the parties, amounts, dates and product, asset, or service involved.</t>
  </si>
  <si>
    <t>(P)urchased    or                (S)old</t>
  </si>
  <si>
    <t>NAME OF COMPANY OR RELATED PARTY              (a)</t>
  </si>
  <si>
    <t>DESCRIPTION OF ITEMS  (b)</t>
  </si>
  <si>
    <t>SALE OR PURCHASE PRICE           (c)</t>
  </si>
  <si>
    <t>NET BOOK VALUE      (d)</t>
  </si>
  <si>
    <t>GAIN OR LOSS      (e)</t>
  </si>
  <si>
    <t>FAIR MARKET VALUE                  (f)</t>
  </si>
  <si>
    <t>Receivables from Associated Companies (145):</t>
  </si>
  <si>
    <t xml:space="preserve">              Total Account 142, 143, &amp; 145</t>
  </si>
  <si>
    <t>65</t>
  </si>
  <si>
    <t>67-73</t>
  </si>
  <si>
    <t>75-75</t>
  </si>
  <si>
    <t>UTILITY PLANT (ACCTS. 101-106)</t>
  </si>
  <si>
    <t>ACCT.  NO.       (a)</t>
  </si>
  <si>
    <t>REF. PAGE          (c)</t>
  </si>
  <si>
    <t>AMOUNT                        (d)</t>
  </si>
  <si>
    <t>Plant Accounts:</t>
  </si>
  <si>
    <t>Utility Plant In Service</t>
  </si>
  <si>
    <t>42-47</t>
  </si>
  <si>
    <t>Production Properties Held for Future Use</t>
  </si>
  <si>
    <t>Total Utility Plant</t>
  </si>
  <si>
    <t>UTILITY PLANT ACQUISITION ADJUSTMENTS (ACCTS. 114-115)</t>
  </si>
  <si>
    <t xml:space="preserve">Report each acquisition adjustment and related accumulated amortization separately.  For any </t>
  </si>
  <si>
    <t>acquisition adjustment approved by the Commission, include the Order number.</t>
  </si>
  <si>
    <t>Acquisition Adjustments  (114):</t>
  </si>
  <si>
    <t>Total Plant Acquisition Adjustments</t>
  </si>
  <si>
    <t>Accumulated Amortization (115):</t>
  </si>
  <si>
    <t>Total Accumulated Amortization of Plant Acquisition Adjustments</t>
  </si>
  <si>
    <t>Net Acquisition Adjustments</t>
  </si>
  <si>
    <t>UTILITY PLANT / UTILITY PLANT ACQUISITION ADJUSTMENTS</t>
  </si>
  <si>
    <t>48 - 49</t>
  </si>
  <si>
    <t>52 - 53</t>
  </si>
  <si>
    <t>54 - 55</t>
  </si>
  <si>
    <t>68 - 74</t>
  </si>
  <si>
    <t>75 - 77</t>
  </si>
  <si>
    <t>79 - 80</t>
  </si>
  <si>
    <t>85 - 86</t>
  </si>
  <si>
    <t>84 - 86</t>
  </si>
  <si>
    <t>87 - 90</t>
  </si>
  <si>
    <t>1. Report below the specified information for each division constituting a separate gas system. Show separate subtotals for each division.</t>
  </si>
  <si>
    <t>2. The number of holders of each capacity should be shown by types.</t>
  </si>
  <si>
    <t>UNDERGROUND GAS STORAGE STATISTICS</t>
  </si>
  <si>
    <t>1. Report below the specified information for each underground gas storage project.</t>
  </si>
  <si>
    <t>SALES OF GAS BY COMMUNITIES</t>
  </si>
  <si>
    <t xml:space="preserve">1. Report below sales of gas to residential, commercial, and industrial consumers of 2,500 population or more. For sales in communities of less than 2,500 population, report in total by classes of service. Do not include in this schedule main line sales to industrial consumers. These should be reported in the schedule, Main Line Industrial Sales of Gas. </t>
  </si>
  <si>
    <t>Total Compensation                                           (c)</t>
  </si>
  <si>
    <t>Official Title                             (b)</t>
  </si>
  <si>
    <t>GAS OPERATING REVENUES AND STATISTICS</t>
  </si>
  <si>
    <t>2. Indicate decreases by the use of the ( * ).</t>
  </si>
  <si>
    <t>1. Report revenues and statistics for the year covered by the report in column (b). In column (c )                                                        report the year next preceding.</t>
  </si>
  <si>
    <t>Amount                   (d)</t>
  </si>
  <si>
    <t>Class of Service:</t>
  </si>
  <si>
    <t xml:space="preserve">    Residential</t>
  </si>
  <si>
    <t xml:space="preserve">    Residential Heating</t>
  </si>
  <si>
    <t xml:space="preserve">    Commercial</t>
  </si>
  <si>
    <t xml:space="preserve">    Commercial Heating</t>
  </si>
  <si>
    <t xml:space="preserve">    Industrial</t>
  </si>
  <si>
    <t xml:space="preserve">        Nonoperating Rental Income</t>
  </si>
  <si>
    <t>INSTRUCTIONS</t>
  </si>
  <si>
    <t>Complete all Schedules prior to completing the Balance Sheet and Income Statement.  The necessary numbers will carryover from the Schedules to the Balance Sheet and Income Statement.</t>
  </si>
  <si>
    <t>Complete each question fully and accurately, even if it has been answered in a previous annual report.</t>
  </si>
  <si>
    <t>There should appear in the report entries or notations sufficient to show that no question or item has been overlooked. The word "none" may be used wherever applicable.</t>
  </si>
  <si>
    <t xml:space="preserve">Monetary items (except averages) throughout the report should be shown rounded to the nearest dollar. </t>
  </si>
  <si>
    <t>If there is not enough room on any schedule, an additional page or pages may be added, provided the format of the added schedule matches the format of the insufficient schedule. Such schedules should reference the appropriate schedules, state the name of the utility, and state the year of the report.</t>
  </si>
  <si>
    <t>If the utility serves more than 5,000 customers, complete the appropriate PR Form located on the Commission's website.</t>
  </si>
  <si>
    <t>Executive Section</t>
  </si>
  <si>
    <t>Financial Section</t>
  </si>
  <si>
    <t>DISTRIBUTION PLANT</t>
  </si>
  <si>
    <t>Measuring and Regulating Station Equipment - General</t>
  </si>
  <si>
    <t>Producing Lands</t>
  </si>
  <si>
    <t>Producing Leaseholds</t>
  </si>
  <si>
    <t>Gas Rights</t>
  </si>
  <si>
    <t>Rights of Way</t>
  </si>
  <si>
    <t>Other Land and Land Rights</t>
  </si>
  <si>
    <t>Gas Well Structures</t>
  </si>
  <si>
    <t>Field Compressor Station Structures</t>
  </si>
  <si>
    <t>Other Structures</t>
  </si>
  <si>
    <t>Producing Gas Wells -- Well Construction</t>
  </si>
  <si>
    <t>ACCT NO.</t>
  </si>
  <si>
    <t xml:space="preserve">    Other Sales to Public Authorities</t>
  </si>
  <si>
    <t xml:space="preserve">    Sales for Resale</t>
  </si>
  <si>
    <t xml:space="preserve">    Interdepartmental</t>
  </si>
  <si>
    <t xml:space="preserve">    Other Operating Revenue</t>
  </si>
  <si>
    <t>SALES IN MCF/DTH</t>
  </si>
  <si>
    <t>CUSTOMERS SERVED</t>
  </si>
  <si>
    <t>End of Year:</t>
  </si>
  <si>
    <t>TOTAL</t>
  </si>
  <si>
    <t>Balance end of year                  (f)</t>
  </si>
  <si>
    <t>INTANGIBLE PLANT</t>
  </si>
  <si>
    <t>Organization</t>
  </si>
  <si>
    <t>Franchise and Consents</t>
  </si>
  <si>
    <t>Miscellaneous Intangible Plant</t>
  </si>
  <si>
    <t xml:space="preserve">    Total Intangible Plant</t>
  </si>
  <si>
    <t>PRODUCTION PLANT</t>
  </si>
  <si>
    <t>Land and Land Rights</t>
  </si>
  <si>
    <t>Structures and Improvements</t>
  </si>
  <si>
    <t>490                                                (d)</t>
  </si>
  <si>
    <t>491                                             (e)</t>
  </si>
  <si>
    <t>489                                       (c)</t>
  </si>
  <si>
    <t>495                                             (e)</t>
  </si>
  <si>
    <t>494                                                (d)</t>
  </si>
  <si>
    <t>493                                    (c)</t>
  </si>
  <si>
    <t>492                                                  (b)</t>
  </si>
  <si>
    <t>488                                                    (b)</t>
  </si>
  <si>
    <t>1. PRODUCTION EXPENSE</t>
  </si>
  <si>
    <t>A. MANUFACTURED GAS PRODUCTION EXPENSES</t>
  </si>
  <si>
    <t>A. 1. Steam Production</t>
  </si>
  <si>
    <t>Operation Supervision and Engineering</t>
  </si>
  <si>
    <t>Operation Labor</t>
  </si>
  <si>
    <t>Boiler Fuel</t>
  </si>
  <si>
    <t>Miscellaneous Steam Expenses</t>
  </si>
  <si>
    <t>Steam Transferred - Cr.</t>
  </si>
  <si>
    <t xml:space="preserve">    Total Operation</t>
  </si>
  <si>
    <t>Operation:</t>
  </si>
  <si>
    <t>Maintenance Supervision and Engineering</t>
  </si>
  <si>
    <t>Maintenance of Structures and Improvements</t>
  </si>
  <si>
    <t>Maintenance of Boiler Plant Equipment</t>
  </si>
  <si>
    <t>NATURAL GAS PRODUCTION PLANT</t>
  </si>
  <si>
    <t>Contributions to Office seekers and/or Political Committees</t>
  </si>
  <si>
    <t>Show name of provision and account number, balance beginning of year, credits, debits (in parenthesis) and balance at end of year. Each credit and debit amount should be entries of the same general nature should be combined.  For account 228.4 Accumulated Provision for Operating Provision, report separately each reserve and explain briefly its purpose.</t>
  </si>
  <si>
    <t>Total MCF.</t>
  </si>
  <si>
    <t>Total revenues per MCF.</t>
  </si>
  <si>
    <t>Monthly Sales--MCF.</t>
  </si>
  <si>
    <t>Give full particulars in interdepartmental sales of gas, including name of other department, MCF. sold, total revenues and basis charge.</t>
  </si>
  <si>
    <t>4. Indicate whether MCF. or DTH. is used.</t>
  </si>
  <si>
    <t>(ACCOUNTS 110, 111.1, 111.2, 111.3, 112, 113.1, 113.2, 115)</t>
  </si>
  <si>
    <r>
      <t>ACCUMULATED PROVISION FOR UNCOLLECTIBLE ACCOUNTS - CR</t>
    </r>
    <r>
      <rPr>
        <sz val="10"/>
        <rFont val="Arial"/>
        <family val="2"/>
      </rPr>
      <t>.                                                                                                                                                   (ACCOUNT 144)</t>
    </r>
  </si>
  <si>
    <t>(ACCOUNT 121)</t>
  </si>
  <si>
    <t>(ACCOUNT 122)</t>
  </si>
  <si>
    <t>(ACCOUNTS 151-156,163)</t>
  </si>
  <si>
    <t>(ACCOUNTS 201 AND 204)</t>
  </si>
  <si>
    <t>(ACCOUNTS 208, 209, 210, 211)</t>
  </si>
  <si>
    <t>Transmission                  (b)</t>
  </si>
  <si>
    <t>Distribution              (c)</t>
  </si>
  <si>
    <t>Total                         (f)</t>
  </si>
  <si>
    <t>Feet of Main</t>
  </si>
  <si>
    <t xml:space="preserve">    Maintenance Expense</t>
  </si>
  <si>
    <t>Income Taxes Deferred in Prior Years-Cr., Other</t>
  </si>
  <si>
    <t xml:space="preserve">    Total Maintenance</t>
  </si>
  <si>
    <t xml:space="preserve">    Total Manufactured Gas Production</t>
  </si>
  <si>
    <t xml:space="preserve">    Total Manufactured Gas Production Expenses</t>
  </si>
  <si>
    <t>Gas Raw Materials:</t>
  </si>
  <si>
    <t>B. NATURAL GAS PRODUCTION EXPENSES</t>
  </si>
  <si>
    <t>B.1. Natural gas Production and Gathering</t>
  </si>
  <si>
    <t>Production Maps and Records</t>
  </si>
  <si>
    <t>Gas Wells Expenses</t>
  </si>
  <si>
    <t>Field Lines Expenses</t>
  </si>
  <si>
    <t>Field Compressor Station Fuel and Power</t>
  </si>
  <si>
    <t>Field Measuring and Regulating Station Expenses</t>
  </si>
  <si>
    <t>Other Expenses</t>
  </si>
  <si>
    <t>Maintenance of Producing Gas Wells</t>
  </si>
  <si>
    <t>Maintenance of Field Lines</t>
  </si>
  <si>
    <t>Maintenance of Field Compressor Station Equipment</t>
  </si>
  <si>
    <t>Maintenance of Field Measuring and Regulating Station Equipment</t>
  </si>
  <si>
    <t>Maintenance of Purification Equipment</t>
  </si>
  <si>
    <t xml:space="preserve">    Total Natural Gas Production and Gathering</t>
  </si>
  <si>
    <t>Gas Shrinkage</t>
  </si>
  <si>
    <t xml:space="preserve">Fuel </t>
  </si>
  <si>
    <t>Power</t>
  </si>
  <si>
    <t>Materials</t>
  </si>
  <si>
    <t>Operation Supplies and Expenses</t>
  </si>
  <si>
    <t>Gas Processed by Others</t>
  </si>
  <si>
    <t>Royalties on Products Extracted</t>
  </si>
  <si>
    <t>Marketing Expenses</t>
  </si>
  <si>
    <t>Products Purchased for Resale</t>
  </si>
  <si>
    <t>Extracted Products Used by the Utility - Credit</t>
  </si>
  <si>
    <t>Maintenance of Extraction and Refining Equipment</t>
  </si>
  <si>
    <t>Maintenance of Pipe Lines</t>
  </si>
  <si>
    <t>Maintenance of Extracted Products Storage Equipment</t>
  </si>
  <si>
    <t>Maintenance of Gas Measuring and Regulating Station Equipment</t>
  </si>
  <si>
    <t>Maintenance of Other Equipment</t>
  </si>
  <si>
    <t xml:space="preserve">    Total Products Extraction</t>
  </si>
  <si>
    <t>C. EXPLORATION AND DEVELOPMENT EXPENSES</t>
  </si>
  <si>
    <t>Natural Gas Well Head Purchases</t>
  </si>
  <si>
    <t>Natural Gas Field Line Purchases</t>
  </si>
  <si>
    <t xml:space="preserve">    Adjustments to Retained Earnings</t>
  </si>
  <si>
    <t xml:space="preserve">         Unappropriated Retained Earnings (at end of period)</t>
  </si>
  <si>
    <t>UTILITY PLANT</t>
  </si>
  <si>
    <t>OTHER PROPERTY AND INVESTMENTS</t>
  </si>
  <si>
    <t>121</t>
  </si>
  <si>
    <t>122</t>
  </si>
  <si>
    <t>Less: Accumulated Depreciation and Amortization</t>
  </si>
  <si>
    <t>124</t>
  </si>
  <si>
    <t>125</t>
  </si>
  <si>
    <t>CURRENT AND ACCRUED ASSETS</t>
  </si>
  <si>
    <t>131</t>
  </si>
  <si>
    <t>164</t>
  </si>
  <si>
    <t>165</t>
  </si>
  <si>
    <t>101</t>
  </si>
  <si>
    <t>102</t>
  </si>
  <si>
    <t>103</t>
  </si>
  <si>
    <t>104</t>
  </si>
  <si>
    <t>105</t>
  </si>
  <si>
    <t>107</t>
  </si>
  <si>
    <t>Utility Plant Purchased or Sold</t>
  </si>
  <si>
    <t>Utility Plant in Process of Reclassification</t>
  </si>
  <si>
    <t>Utility Plant Leased to Others</t>
  </si>
  <si>
    <t>Operating Revenues                (g)</t>
  </si>
  <si>
    <t>Residential</t>
  </si>
  <si>
    <t>Industrial</t>
  </si>
  <si>
    <t>Commercial</t>
  </si>
  <si>
    <t>Totals</t>
  </si>
  <si>
    <t>Gas Losses</t>
  </si>
  <si>
    <t>Storage Well Royalties</t>
  </si>
  <si>
    <t>Maintenance of Reservoirs and Wells</t>
  </si>
  <si>
    <t>Maintenance of Lines</t>
  </si>
  <si>
    <t>Continued on next page.</t>
  </si>
  <si>
    <t>B. OTHER STORAGE EXPENSES</t>
  </si>
  <si>
    <t>Operation Labor and Expenses</t>
  </si>
  <si>
    <t>Maintenance of Gas Holders</t>
  </si>
  <si>
    <t>Maintenance of Vaporizing Equipment</t>
  </si>
  <si>
    <t xml:space="preserve">    Total Other Storage Expense</t>
  </si>
  <si>
    <t xml:space="preserve">    Total Natural Gas Storage Expenses</t>
  </si>
  <si>
    <t>3. TRANSMISSION EXPENSES</t>
  </si>
  <si>
    <t>System Control and Load Dispatching</t>
  </si>
  <si>
    <t>Communications System Expenses</t>
  </si>
  <si>
    <t>Compressor Station Labor and Expense</t>
  </si>
  <si>
    <t>Gas for Compressor Station Fuel</t>
  </si>
  <si>
    <t>Other Fuel and Power for Compressor Stations</t>
  </si>
  <si>
    <t>Mains Expenses</t>
  </si>
  <si>
    <t>Measuring and Regulating Station Expenses</t>
  </si>
  <si>
    <t>Transmission and Compression of Gas by Others</t>
  </si>
  <si>
    <t>Maintenance of Mains</t>
  </si>
  <si>
    <t>Maintenance of Measuring and Regulating Station Equipment</t>
  </si>
  <si>
    <t xml:space="preserve">    Total Transmission Expenses</t>
  </si>
  <si>
    <t>4. DISTRIBUTION EXPENSES</t>
  </si>
  <si>
    <t>Operation  Supervision and Engineering</t>
  </si>
  <si>
    <t>Distribution Load Dispatching</t>
  </si>
  <si>
    <t>Compressor Station Labor and Expenses</t>
  </si>
  <si>
    <t>Mains and Services Expenses</t>
  </si>
  <si>
    <t>Measuring and Regulating Station Expenses - General</t>
  </si>
  <si>
    <t>Measuring and Regulating Station Expenses - Industrial</t>
  </si>
  <si>
    <t>Measuring and Regulating Station Expenses - City Gate Check Stations</t>
  </si>
  <si>
    <t>Maximum send -out in any one day</t>
  </si>
  <si>
    <r>
      <t xml:space="preserve">   Maximum send </t>
    </r>
    <r>
      <rPr>
        <sz val="8"/>
        <rFont val="Arial"/>
        <family val="2"/>
      </rPr>
      <t>-</t>
    </r>
    <r>
      <rPr>
        <sz val="10"/>
        <rFont val="Arial"/>
        <family val="2"/>
      </rPr>
      <t xml:space="preserve">out in any consecutive </t>
    </r>
    <r>
      <rPr>
        <sz val="9"/>
        <rFont val="Arial"/>
        <family val="2"/>
      </rPr>
      <t>3</t>
    </r>
    <r>
      <rPr>
        <sz val="10"/>
        <rFont val="Arial"/>
        <family val="2"/>
      </rPr>
      <t xml:space="preserve"> days</t>
    </r>
  </si>
  <si>
    <t xml:space="preserve">    Liquefied petroleum gas</t>
  </si>
  <si>
    <t>Gas delivered to underground storage</t>
  </si>
  <si>
    <t>Liquefied petroleum gas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</si>
  <si>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</si>
  <si>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</si>
  <si>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</si>
  <si>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</si>
  <si>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</si>
  <si>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</si>
  <si>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</si>
  <si>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</si>
  <si>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</si>
  <si>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</si>
  <si>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</si>
  <si>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</si>
  <si>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Plant                                             (d)</t>
  </si>
  <si>
    <t>Plant                                   (c)</t>
  </si>
  <si>
    <t xml:space="preserve">    Total Customer Accounts Expenses</t>
  </si>
  <si>
    <t>6. CUSTOMER SERVICE EXPENSES</t>
  </si>
  <si>
    <t>Customer Assistance Expenses</t>
  </si>
  <si>
    <t>Informational Advertising Expenses</t>
  </si>
  <si>
    <t>Miscellaneous Customer Service Expenses</t>
  </si>
  <si>
    <t xml:space="preserve">    Total Customer Service Expenses</t>
  </si>
  <si>
    <t>7. SALES PROMOTION EXPENSES</t>
  </si>
  <si>
    <t>Demonstrating and Selling Expenses</t>
  </si>
  <si>
    <t>Promotional Advertising Expenses</t>
  </si>
  <si>
    <t>Miscellaneous Promotion Expenses</t>
  </si>
  <si>
    <t xml:space="preserve">    Total Sales Promotion Expenses</t>
  </si>
  <si>
    <t>8. ADMINISTRATIVE AND GENERAL EXPENSES</t>
  </si>
  <si>
    <t>Administrative and General Salaries</t>
  </si>
  <si>
    <t>Office and Supplies Expenses</t>
  </si>
  <si>
    <t>Administrative Expenses Transferred - Credit</t>
  </si>
  <si>
    <t>Outside Services Employed</t>
  </si>
  <si>
    <t>Property Insurance</t>
  </si>
  <si>
    <t>Injuries and Damages</t>
  </si>
  <si>
    <t>Employee Pensions and Benefits</t>
  </si>
  <si>
    <t>Franchise Requirements</t>
  </si>
  <si>
    <t>xxxxxxxxx             Systems                                               DTH                         (h)</t>
  </si>
  <si>
    <t>xxxxxxxxx            Systems                         DTH                                                        (i)</t>
  </si>
  <si>
    <t>xxxxxxxxx             Systems                        DTH                                                              (j)</t>
  </si>
  <si>
    <t>xxxxxxxxx           Systems                        DTH                                                              (k)</t>
  </si>
  <si>
    <t>xxxxxxxxx         Systems DTH                                                              (j)</t>
  </si>
  <si>
    <t>xxxxxxxxx                     Systems DTH                                                        (i)</t>
  </si>
  <si>
    <t>xxxxxxxxx               Systems DTH                         (h)</t>
  </si>
  <si>
    <t>xxxxxxxxx                 Systems DTH                                (g)</t>
  </si>
  <si>
    <t>xxxxxxxxx                       Systems DTH                                              (f)</t>
  </si>
  <si>
    <t>xxxxxxxxx                       Systems DTH                                 (e)</t>
  </si>
  <si>
    <t>Maintenance of Liquefaction Equipment</t>
  </si>
  <si>
    <t xml:space="preserve">    Total Underground Storage Expense</t>
  </si>
  <si>
    <t>Maintenance of Drilling and Cleaning Equipment</t>
  </si>
  <si>
    <t>Variation in Products Inventory</t>
  </si>
  <si>
    <t>Maintenance of Compressor Equipment</t>
  </si>
  <si>
    <t>Operation Supervision and Engineering Production Labor and Expense</t>
  </si>
  <si>
    <t>Liquefied Petroleum Gas Expenses</t>
  </si>
  <si>
    <t>Fuel for Liquefied Petroleum Gas Process</t>
  </si>
  <si>
    <t>Liquefied Petroleum Gas</t>
  </si>
  <si>
    <t>of</t>
  </si>
  <si>
    <t xml:space="preserve">                      "Consultant" for the purpose of this form means a person in a status other than that of employee, paid to render service, advice, or information, and/or to lobby or represent the payer before any agency or branch of government. "Consultant" does not mean, in this  context, any person or firm to whom payment has been made and which has been reported  under the first part of this form, dealing with legal counsel. If a person has received payment both as a "consultant" and as an employee, reporting herein shall include both types of payment and the totals of each. There is no minimum for the "Total Paid" under which reporting need not be made. This information is requested pursuant to IC 8-1-2-26.</t>
  </si>
  <si>
    <t>Monthly send out:</t>
  </si>
  <si>
    <t>May</t>
  </si>
  <si>
    <t>Total Send Out</t>
  </si>
  <si>
    <t>Balance end of year                    (b)</t>
  </si>
  <si>
    <t>Reacquired Bonds</t>
  </si>
  <si>
    <t>233,234</t>
  </si>
  <si>
    <t>OPERATING RESERVES</t>
  </si>
  <si>
    <t xml:space="preserve"> Pensions and Benefits Reserve</t>
  </si>
  <si>
    <t xml:space="preserve"> Injuries and Damages Reserve</t>
  </si>
  <si>
    <t xml:space="preserve"> Property Insurance Reserve</t>
  </si>
  <si>
    <t xml:space="preserve"> Miscellaneous Operating Reserves</t>
  </si>
  <si>
    <t>UTILITY PLANT LEASED TO OTHERS (Account 109)                    (d)</t>
  </si>
  <si>
    <t xml:space="preserve">    Depreciation</t>
  </si>
  <si>
    <t xml:space="preserve">       Land Rights</t>
  </si>
  <si>
    <t xml:space="preserve">    Amortization of Other Utility Plant</t>
  </si>
  <si>
    <t xml:space="preserve">       Total - In Service</t>
  </si>
  <si>
    <t xml:space="preserve">    Amortization and Depletion</t>
  </si>
  <si>
    <t xml:space="preserve">        Total - Leased To Others</t>
  </si>
  <si>
    <t xml:space="preserve">    Amortization</t>
  </si>
  <si>
    <t xml:space="preserve">        Total - Held For Future Use</t>
  </si>
  <si>
    <t>Abandonment of Leases</t>
  </si>
  <si>
    <t>Amortization of Acquisition Adjustments</t>
  </si>
  <si>
    <t xml:space="preserve">        Total Accumulated Provisions</t>
  </si>
  <si>
    <t xml:space="preserve">    Income From Utility Plant Leased To Others</t>
  </si>
  <si>
    <t xml:space="preserve">    Transportation Expenses - clearing</t>
  </si>
  <si>
    <t xml:space="preserve">    Book Cost of Plant Retired</t>
  </si>
  <si>
    <t xml:space="preserve">    Cost of Removal</t>
  </si>
  <si>
    <t xml:space="preserve">    Salvage (credit)</t>
  </si>
  <si>
    <t xml:space="preserve">        Net Charges For Plant Retired</t>
  </si>
  <si>
    <t>Balance End of Year</t>
  </si>
  <si>
    <t>Reconciliation With Total Retirements</t>
  </si>
  <si>
    <t xml:space="preserve">    From Accounts 101 and 104</t>
  </si>
  <si>
    <t xml:space="preserve">    Amortization of Underground Storage Land and Land Rights</t>
  </si>
  <si>
    <t xml:space="preserve">ACCT NO.           </t>
  </si>
  <si>
    <t>Report, with separate subheadings for each account, and indicate nature of assets included in each fund at the end of year. List any securities included in fund accounts; minor investments, included in account 124, may be grouped by classes.</t>
  </si>
  <si>
    <t>Cost                             (j)</t>
  </si>
  <si>
    <t>Description of property loss or damage                                                         (a)</t>
  </si>
  <si>
    <t>Balance end of year                                         (f)</t>
  </si>
  <si>
    <t xml:space="preserve">owned utilities are exempted from making such </t>
  </si>
  <si>
    <t xml:space="preserve">reports and are not under the jurisdiction of the </t>
  </si>
  <si>
    <t>2.</t>
  </si>
  <si>
    <t>8-1-2-16.</t>
  </si>
  <si>
    <r>
      <t>Closing accounts - Date</t>
    </r>
    <r>
      <rPr>
        <sz val="9"/>
        <rFont val="Arial"/>
        <family val="2"/>
      </rPr>
      <t xml:space="preserve"> - The accounts</t>
    </r>
  </si>
  <si>
    <t xml:space="preserve">commission except as otherwise provided. </t>
  </si>
  <si>
    <t>shall be closed annually on the thirty-first day of</t>
  </si>
  <si>
    <t>December, and a balance sheet of that date promptly</t>
  </si>
  <si>
    <t>5.</t>
  </si>
  <si>
    <t>8-1-2-112.</t>
  </si>
  <si>
    <r>
      <t>Separate violations</t>
    </r>
    <r>
      <rPr>
        <sz val="9"/>
        <rFont val="Arial"/>
        <family val="2"/>
      </rPr>
      <t xml:space="preserve"> - Every day during</t>
    </r>
  </si>
  <si>
    <t>which any public utility or any officer, agent, or</t>
  </si>
  <si>
    <t>following, such balance sheet, together with such</t>
  </si>
  <si>
    <t>employee thereof shall fail to observe and comply</t>
  </si>
  <si>
    <t>other information as the commission shall prescribe,</t>
  </si>
  <si>
    <t>with any order or direction of the commission, or to</t>
  </si>
  <si>
    <t>verified by an officer of the public utility, shall be filed</t>
  </si>
  <si>
    <t>perform any duty enjoined by this chapter, shall</t>
  </si>
  <si>
    <t>with the commission.</t>
  </si>
  <si>
    <t>constitute a separate and distinct violation of such</t>
  </si>
  <si>
    <t>order or direction of this chapter, as the case may</t>
  </si>
  <si>
    <t>3.</t>
  </si>
  <si>
    <t>8-1-2-52.</t>
  </si>
  <si>
    <r>
      <t>Information to be furnished</t>
    </r>
    <r>
      <rPr>
        <sz val="9"/>
        <rFont val="Arial"/>
        <family val="2"/>
      </rPr>
      <t xml:space="preserve"> - Every public</t>
    </r>
  </si>
  <si>
    <t>be.</t>
  </si>
  <si>
    <t>utility shall furnish to the commission all information</t>
  </si>
  <si>
    <t>required by it to carry into effect the provisions of this</t>
  </si>
  <si>
    <t>6.</t>
  </si>
  <si>
    <t>chapter and shall make specific answers to all</t>
  </si>
  <si>
    <t>Storage Project</t>
  </si>
  <si>
    <t>Acres of Land and Land Rights</t>
  </si>
  <si>
    <t>Indiana Code 8-1-26 et seq. (commonly referred to as a "Call Before You Dig" law) provides, among other things, that operators of underground facilities become a member of the association and provide the Indiana Underground Plant Protection Service (or its successor organization) with each township and county in which the operator has underground facilities.</t>
  </si>
  <si>
    <t>4)</t>
  </si>
  <si>
    <t>Do you have training programs for excavators to inform and educate them about how to comply with all aspects of this law?</t>
  </si>
  <si>
    <t>5)</t>
  </si>
  <si>
    <t>What are you doing to provide the most accurate information to excavators to comply with IC 8-1-26-18(f) and prevent possible civil penalties?</t>
  </si>
  <si>
    <t>ACCUMULATED DEFERRED INCOME TAXES</t>
  </si>
  <si>
    <t>Complete the Verification page.</t>
  </si>
  <si>
    <t>VERIFICATION</t>
  </si>
  <si>
    <t>Annual Report to the Indiana Utility Regulatory Commission</t>
  </si>
  <si>
    <t>(Name of Officer)</t>
  </si>
  <si>
    <t>(Exact legal title or name of respondent)</t>
  </si>
  <si>
    <t xml:space="preserve"> (Signature of Officer)</t>
  </si>
  <si>
    <t>CITY, STATE AND ZIP CODE</t>
  </si>
  <si>
    <t>Prepare this report in conformity with the 1976 National Association of Regulatory Utility Commissioners (NARUC) Uniform System of Accounts (USOA) for Class A and B Gas utilities.</t>
  </si>
  <si>
    <r>
      <t xml:space="preserve">With Whom Registered </t>
    </r>
    <r>
      <rPr>
        <sz val="8"/>
        <rFont val="Arial"/>
        <family val="2"/>
      </rPr>
      <t>(Federal or State)</t>
    </r>
  </si>
  <si>
    <t>Show all changes during year, and date of any change.</t>
  </si>
  <si>
    <r>
      <t xml:space="preserve">Term Expires </t>
    </r>
    <r>
      <rPr>
        <i/>
        <sz val="7"/>
        <rFont val="Arial"/>
        <family val="2"/>
      </rPr>
      <t>(mm/dd/yy)</t>
    </r>
  </si>
  <si>
    <r>
      <t xml:space="preserve">Term Began </t>
    </r>
    <r>
      <rPr>
        <i/>
        <sz val="7"/>
        <rFont val="Arial"/>
        <family val="2"/>
      </rPr>
      <t>(mm/dd/yy)</t>
    </r>
  </si>
  <si>
    <r>
      <rPr>
        <i/>
        <sz val="10"/>
        <rFont val="Arial"/>
        <family val="2"/>
      </rPr>
      <t>Please complete the following information.</t>
    </r>
    <r>
      <rPr>
        <sz val="10"/>
        <rFont val="Arial"/>
        <family val="2"/>
      </rPr>
      <t xml:space="preserve">  Column A is the number of employees in that salary </t>
    </r>
  </si>
  <si>
    <t>This information is requested pursuant to I.C. 8-1-2-48.</t>
  </si>
  <si>
    <r>
      <t xml:space="preserve">Term Began </t>
    </r>
    <r>
      <rPr>
        <i/>
        <sz val="9"/>
        <rFont val="Arial"/>
        <family val="2"/>
      </rPr>
      <t>(mm/dd/yy)</t>
    </r>
    <r>
      <rPr>
        <sz val="9"/>
        <rFont val="Arial"/>
        <family val="2"/>
      </rPr>
      <t xml:space="preserve">         (c)</t>
    </r>
  </si>
  <si>
    <r>
      <t xml:space="preserve">Term Expires </t>
    </r>
    <r>
      <rPr>
        <i/>
        <sz val="9"/>
        <rFont val="Arial"/>
        <family val="2"/>
      </rPr>
      <t>(mm/dd/yy)</t>
    </r>
    <r>
      <rPr>
        <sz val="9"/>
        <rFont val="Arial"/>
        <family val="2"/>
      </rPr>
      <t xml:space="preserve">        (d)</t>
    </r>
  </si>
  <si>
    <r>
      <t xml:space="preserve">As of what date was list of stockholders prepared </t>
    </r>
    <r>
      <rPr>
        <i/>
        <sz val="10"/>
        <rFont val="Arial"/>
        <family val="2"/>
      </rPr>
      <t>(mm/dd/yy)</t>
    </r>
    <r>
      <rPr>
        <sz val="10"/>
        <rFont val="Arial"/>
        <family val="2"/>
      </rPr>
      <t>?</t>
    </r>
  </si>
  <si>
    <t>Number of Shares of Common Stock                                     (b)</t>
  </si>
  <si>
    <t xml:space="preserve">          D. Report any change in name during the year, giving date on which effective.</t>
  </si>
  <si>
    <t xml:space="preserve">              or operation.</t>
  </si>
  <si>
    <r>
      <t xml:space="preserve">Current as of </t>
    </r>
    <r>
      <rPr>
        <i/>
        <sz val="10"/>
        <rFont val="Arial"/>
        <family val="2"/>
      </rPr>
      <t>(mm/dd/yy)</t>
    </r>
    <r>
      <rPr>
        <sz val="10"/>
        <rFont val="Arial"/>
        <family val="2"/>
      </rPr>
      <t>:</t>
    </r>
  </si>
  <si>
    <t xml:space="preserve">                                  - engineering and construction services</t>
  </si>
  <si>
    <r>
      <t xml:space="preserve">CONTRACT OR AGREEMENT EFFECTIVE DATES </t>
    </r>
    <r>
      <rPr>
        <i/>
        <sz val="10"/>
        <rFont val="Arial"/>
        <family val="2"/>
      </rPr>
      <t>(mm/dd/yy)</t>
    </r>
  </si>
  <si>
    <r>
      <t xml:space="preserve">BUSINESS TRANSACTIONS WITH RELATED PARTIES </t>
    </r>
    <r>
      <rPr>
        <b/>
        <i/>
        <sz val="10"/>
        <rFont val="Arial"/>
        <family val="2"/>
      </rPr>
      <t>(continued)</t>
    </r>
  </si>
  <si>
    <t xml:space="preserve">     purchased, sold or transferred.</t>
  </si>
  <si>
    <r>
      <t xml:space="preserve">Utility Plant in Service </t>
    </r>
    <r>
      <rPr>
        <b/>
        <i/>
        <u/>
        <sz val="10"/>
        <rFont val="Arial"/>
        <family val="2"/>
      </rPr>
      <t>(continued)</t>
    </r>
  </si>
  <si>
    <t>Include in column (e) entries reclassifying property from one account or utility service to another, etc. Corrections of entries of the current or immediately preceding year should be recorded in column (c) or column (d) accordingly as they are corrections.</t>
  </si>
  <si>
    <r>
      <t xml:space="preserve">STORAGE PLANT </t>
    </r>
    <r>
      <rPr>
        <b/>
        <i/>
        <u/>
        <sz val="10"/>
        <rFont val="Arial"/>
        <family val="2"/>
      </rPr>
      <t>(CONTINUED)</t>
    </r>
  </si>
  <si>
    <t>Percent of total Construction in Column (b).                                                (g)</t>
  </si>
  <si>
    <r>
      <t xml:space="preserve">    Other Accounts </t>
    </r>
    <r>
      <rPr>
        <i/>
        <sz val="10"/>
        <rFont val="Arial"/>
        <family val="2"/>
      </rPr>
      <t>(specify)</t>
    </r>
    <r>
      <rPr>
        <sz val="10"/>
        <rFont val="Arial"/>
        <family val="2"/>
      </rPr>
      <t>:</t>
    </r>
  </si>
  <si>
    <r>
      <t xml:space="preserve">    Other Debit or Credit Items </t>
    </r>
    <r>
      <rPr>
        <i/>
        <sz val="10"/>
        <rFont val="Arial"/>
        <family val="2"/>
      </rPr>
      <t>(describe)</t>
    </r>
    <r>
      <rPr>
        <sz val="10"/>
        <rFont val="Arial"/>
        <family val="2"/>
      </rPr>
      <t>:</t>
    </r>
  </si>
  <si>
    <r>
      <t xml:space="preserve">    Charged to Depreciation Reserve </t>
    </r>
    <r>
      <rPr>
        <i/>
        <sz val="10"/>
        <rFont val="Arial"/>
        <family val="2"/>
      </rPr>
      <t>(as above)</t>
    </r>
  </si>
  <si>
    <r>
      <t xml:space="preserve">    Charged to Other Accounts </t>
    </r>
    <r>
      <rPr>
        <i/>
        <sz val="10"/>
        <rFont val="Arial"/>
        <family val="2"/>
      </rPr>
      <t>(specify)</t>
    </r>
    <r>
      <rPr>
        <sz val="10"/>
        <rFont val="Arial"/>
        <family val="2"/>
      </rPr>
      <t>:</t>
    </r>
  </si>
  <si>
    <r>
      <t xml:space="preserve">OTHER </t>
    </r>
    <r>
      <rPr>
        <i/>
        <sz val="9"/>
        <rFont val="Arial"/>
        <family val="2"/>
      </rPr>
      <t>(SPECIFY)</t>
    </r>
  </si>
  <si>
    <t>OFFICERS AND EMPLOYEES                 (d)</t>
  </si>
  <si>
    <t>MDSE. JOBBING AND CONTRACT WORK                  (c)</t>
  </si>
  <si>
    <r>
      <t xml:space="preserve">Adjustments: </t>
    </r>
    <r>
      <rPr>
        <i/>
        <sz val="10"/>
        <rFont val="Arial"/>
        <family val="2"/>
      </rPr>
      <t>(explain)</t>
    </r>
  </si>
  <si>
    <r>
      <t xml:space="preserve">        Other Accounts </t>
    </r>
    <r>
      <rPr>
        <i/>
        <sz val="10"/>
        <rFont val="Arial"/>
        <family val="2"/>
      </rPr>
      <t>(specify)</t>
    </r>
    <r>
      <rPr>
        <sz val="10"/>
        <rFont val="Arial"/>
        <family val="2"/>
      </rPr>
      <t>:</t>
    </r>
  </si>
  <si>
    <r>
      <t xml:space="preserve">Other debit or credit items </t>
    </r>
    <r>
      <rPr>
        <i/>
        <sz val="10"/>
        <rFont val="Arial"/>
        <family val="2"/>
      </rPr>
      <t>(describe)</t>
    </r>
    <r>
      <rPr>
        <sz val="10"/>
        <rFont val="Arial"/>
        <family val="2"/>
      </rPr>
      <t>:</t>
    </r>
  </si>
  <si>
    <t>(ACCOUNTS 123, 123.1, 124, and 136)</t>
  </si>
  <si>
    <t>Give particulars of any notes discounted or pledged. Minor items may be grouped by classes showing number of such items.</t>
  </si>
  <si>
    <r>
      <t xml:space="preserve">Date of issue </t>
    </r>
    <r>
      <rPr>
        <i/>
        <sz val="10"/>
        <rFont val="Arial"/>
        <family val="2"/>
      </rPr>
      <t>(mm/dd/yy)</t>
    </r>
    <r>
      <rPr>
        <sz val="10"/>
        <rFont val="Arial"/>
        <family val="2"/>
      </rPr>
      <t xml:space="preserve">          (b)</t>
    </r>
  </si>
  <si>
    <r>
      <t xml:space="preserve">Date of Maturity </t>
    </r>
    <r>
      <rPr>
        <i/>
        <sz val="10"/>
        <rFont val="Arial"/>
        <family val="2"/>
      </rPr>
      <t xml:space="preserve">(mm/dd/yy) </t>
    </r>
    <r>
      <rPr>
        <sz val="10"/>
        <rFont val="Arial"/>
        <family val="2"/>
      </rPr>
      <t xml:space="preserve">             (c)</t>
    </r>
  </si>
  <si>
    <t>(ACCOUNTS 142, 143 and 145)</t>
  </si>
  <si>
    <r>
      <t xml:space="preserve">      All other </t>
    </r>
    <r>
      <rPr>
        <i/>
        <sz val="10"/>
        <rFont val="Arial"/>
        <family val="2"/>
      </rPr>
      <t>(List separately only the large and unusual balances.)</t>
    </r>
  </si>
  <si>
    <t>For each category of materials and supplies, identify the amount of materials and supplies assignable to each utility department.</t>
  </si>
  <si>
    <t xml:space="preserve">       Balance, end of year</t>
  </si>
  <si>
    <t xml:space="preserve">     Balance, end of year</t>
  </si>
  <si>
    <r>
      <t>Miscellaneous prepayments</t>
    </r>
    <r>
      <rPr>
        <i/>
        <sz val="10"/>
        <rFont val="Arial"/>
        <family val="2"/>
      </rPr>
      <t xml:space="preserve"> (specify by classes)</t>
    </r>
  </si>
  <si>
    <t>Minor items may be grouped by classes, showing number of such items.</t>
  </si>
  <si>
    <t xml:space="preserve">(ACCOUNTS 181 and  251) </t>
  </si>
  <si>
    <t>Principal amount of debt to which discount and expense or net premiums relate                              (b)</t>
  </si>
  <si>
    <t>Account number charged                (d)</t>
  </si>
  <si>
    <t>Show all clearing accounts maintained during year, even though no balance remains in account at end of year.</t>
  </si>
  <si>
    <t>Show separate totals for each account.</t>
  </si>
  <si>
    <t>Explain any balances in above accounts at end of year and give details of any changes during year.</t>
  </si>
  <si>
    <t>(ACCOUNTS 202, 203, 205, 206, 207 and 212)</t>
  </si>
  <si>
    <t>(ACCOUNTS 221, 222, 223, and 224)</t>
  </si>
  <si>
    <t>Report by each balance sheet account (221, 222, 223, and 224) particulars concerning Long Term Debt. Give particulars concerning any Long Term Debt authorized by I.U.R.C. but not yet issued.</t>
  </si>
  <si>
    <r>
      <t xml:space="preserve">Nominal Date of Issue </t>
    </r>
    <r>
      <rPr>
        <i/>
        <sz val="8"/>
        <rFont val="Arial"/>
        <family val="2"/>
      </rPr>
      <t>(mm/dd/yy)</t>
    </r>
    <r>
      <rPr>
        <sz val="10"/>
        <rFont val="Arial"/>
        <family val="2"/>
      </rPr>
      <t xml:space="preserve">                     (b)</t>
    </r>
  </si>
  <si>
    <r>
      <t xml:space="preserve">Date of Maturity </t>
    </r>
    <r>
      <rPr>
        <i/>
        <sz val="8"/>
        <rFont val="Arial"/>
        <family val="2"/>
      </rPr>
      <t>(mm/dd/yy)</t>
    </r>
    <r>
      <rPr>
        <sz val="10"/>
        <rFont val="Arial"/>
        <family val="2"/>
      </rPr>
      <t xml:space="preserve">                            (c)</t>
    </r>
  </si>
  <si>
    <r>
      <t xml:space="preserve">Date of Note </t>
    </r>
    <r>
      <rPr>
        <i/>
        <sz val="10"/>
        <rFont val="Arial"/>
        <family val="2"/>
      </rPr>
      <t>(mm/dd/yy)</t>
    </r>
    <r>
      <rPr>
        <sz val="10"/>
        <rFont val="Arial"/>
        <family val="2"/>
      </rPr>
      <t xml:space="preserve">          (c) </t>
    </r>
  </si>
  <si>
    <r>
      <t xml:space="preserve">Date of Maturity </t>
    </r>
    <r>
      <rPr>
        <i/>
        <sz val="10"/>
        <rFont val="Arial"/>
        <family val="2"/>
      </rPr>
      <t>(mm/dd/yy)</t>
    </r>
    <r>
      <rPr>
        <sz val="10"/>
        <rFont val="Arial"/>
        <family val="2"/>
      </rPr>
      <t xml:space="preserve">           (d)</t>
    </r>
  </si>
  <si>
    <t>(ACCOUNTS 233 and 234)</t>
  </si>
  <si>
    <t>Include in column (a) description of any notes payable, including date of issue. Provide separated totals for each account.</t>
  </si>
  <si>
    <t>(ACCOUNTS 228.1, 228.2, 228.3, and 228.4)</t>
  </si>
  <si>
    <t>1. Report below the specified information for each operating area constituting a separate gas system.</t>
  </si>
  <si>
    <r>
      <t xml:space="preserve">Average Number of </t>
    </r>
    <r>
      <rPr>
        <sz val="9"/>
        <rFont val="Arial"/>
        <family val="2"/>
      </rPr>
      <t>Customers</t>
    </r>
    <r>
      <rPr>
        <sz val="10"/>
        <rFont val="Arial"/>
        <family val="2"/>
      </rPr>
      <t xml:space="preserve">              (i)</t>
    </r>
  </si>
  <si>
    <r>
      <t xml:space="preserve">Average Number of </t>
    </r>
    <r>
      <rPr>
        <sz val="9"/>
        <rFont val="Arial"/>
        <family val="2"/>
      </rPr>
      <t>Customers</t>
    </r>
    <r>
      <rPr>
        <sz val="10"/>
        <rFont val="Arial"/>
        <family val="2"/>
      </rPr>
      <t xml:space="preserve">              (l)</t>
    </r>
  </si>
  <si>
    <r>
      <t xml:space="preserve">Average   Number of </t>
    </r>
    <r>
      <rPr>
        <sz val="9"/>
        <rFont val="Arial"/>
        <family val="2"/>
      </rPr>
      <t>Customers</t>
    </r>
    <r>
      <rPr>
        <sz val="10"/>
        <rFont val="Arial"/>
        <family val="2"/>
      </rPr>
      <t xml:space="preserve">              (o)</t>
    </r>
  </si>
  <si>
    <r>
      <t xml:space="preserve">MAIN LINE INDUSTRIAL SALES OF GAS </t>
    </r>
    <r>
      <rPr>
        <b/>
        <i/>
        <u/>
        <sz val="10"/>
        <rFont val="Arial"/>
        <family val="2"/>
      </rPr>
      <t>(continued)</t>
    </r>
  </si>
  <si>
    <t>(ACCOUNTS 415 and 416)</t>
  </si>
  <si>
    <r>
      <t xml:space="preserve">        Other</t>
    </r>
    <r>
      <rPr>
        <i/>
        <sz val="10"/>
        <rFont val="Arial"/>
        <family val="2"/>
      </rPr>
      <t xml:space="preserve"> (List according to major classes.)</t>
    </r>
  </si>
  <si>
    <r>
      <t xml:space="preserve">        Cost of sales</t>
    </r>
    <r>
      <rPr>
        <i/>
        <sz val="10"/>
        <rFont val="Arial"/>
        <family val="2"/>
      </rPr>
      <t xml:space="preserve"> (List according to major classes or cost.)</t>
    </r>
  </si>
  <si>
    <t>(ACCOUNTS 417, 418, 419, 420, 421, and 422)</t>
  </si>
  <si>
    <t>(ACCOUNTS 425, 426, 427, 430, and 431)</t>
  </si>
  <si>
    <t>Allocation of amounts charged clearing accounts                                      (c)</t>
  </si>
  <si>
    <t>Furnish information as provided by Section 29 of the Public Service Commission Act. Carry unit cost four places beyond the decimal point. Unit Gas 1000 cubic foot (cu. ft.) sold.</t>
  </si>
  <si>
    <t>1. If a contract covers several points of delivery and small amounts of gas are delivered at each point, such sales may be grouped.</t>
  </si>
  <si>
    <t>Show separate totals for each account and explain major items of each account, grouping minor items by class.</t>
  </si>
  <si>
    <r>
      <t xml:space="preserve">OPERATION AND MAINTENANCE EXPENSES </t>
    </r>
    <r>
      <rPr>
        <b/>
        <i/>
        <u/>
        <sz val="10"/>
        <rFont val="Arial"/>
        <family val="2"/>
      </rPr>
      <t>(continued)</t>
    </r>
  </si>
  <si>
    <t xml:space="preserve">    Taxes Other Than Income Taxes, Utility Op. Inc.</t>
  </si>
  <si>
    <r>
      <t xml:space="preserve">INCOME STATEMENT </t>
    </r>
    <r>
      <rPr>
        <b/>
        <i/>
        <u/>
        <sz val="10"/>
        <rFont val="Arial"/>
        <family val="2"/>
      </rPr>
      <t>(continued)</t>
    </r>
  </si>
  <si>
    <t>Income Taxes, Other Income and Deductions</t>
  </si>
  <si>
    <t xml:space="preserve">    Income and Deductions</t>
  </si>
  <si>
    <r>
      <t>INCOME STATEMENT</t>
    </r>
    <r>
      <rPr>
        <b/>
        <i/>
        <u/>
        <sz val="10"/>
        <rFont val="Arial"/>
        <family val="2"/>
      </rPr>
      <t xml:space="preserve"> (continued)</t>
    </r>
  </si>
  <si>
    <t>Amortization of Debt Discount and Expense</t>
  </si>
  <si>
    <t>Show balance and state purpose of each appropriated retained earnings amount at end of year, showing all entries to this account for the year.</t>
  </si>
  <si>
    <r>
      <t>Charges -</t>
    </r>
    <r>
      <rPr>
        <i/>
        <sz val="9"/>
        <rFont val="Arial"/>
        <family val="2"/>
      </rPr>
      <t xml:space="preserve"> (Identify by prescribed retained earnings accounts.)</t>
    </r>
  </si>
  <si>
    <t>Production Property Held for Future Use</t>
  </si>
  <si>
    <t>Accumulated Prov. for Depreciation Amort. and Deple.</t>
  </si>
  <si>
    <t>Total Other Property and Investments</t>
  </si>
  <si>
    <t>Unamortized Debt Discount and Expense</t>
  </si>
  <si>
    <t>Preliminary Survey and Investigation Charges</t>
  </si>
  <si>
    <t>Research and Development Expenditures</t>
  </si>
  <si>
    <r>
      <t xml:space="preserve">BALANCE SHEET </t>
    </r>
    <r>
      <rPr>
        <b/>
        <i/>
        <u/>
        <sz val="10"/>
        <rFont val="Arial"/>
        <family val="2"/>
      </rPr>
      <t>(continued)</t>
    </r>
  </si>
  <si>
    <t>Accum. Deferred Income Taxes - Other</t>
  </si>
  <si>
    <t>Report the ratio per customer for the last five (5) years for each of the listed items.</t>
  </si>
  <si>
    <t>Previous Four (4) Years</t>
  </si>
  <si>
    <t>Industrial:  Firm</t>
  </si>
  <si>
    <t>Total Distribution and General Plant</t>
  </si>
  <si>
    <t>Total Natural Gas Prod. and Gathering</t>
  </si>
  <si>
    <r>
      <t xml:space="preserve">On hand first of year </t>
    </r>
    <r>
      <rPr>
        <b/>
        <i/>
        <sz val="10"/>
        <rFont val="Arial"/>
        <family val="2"/>
      </rPr>
      <t>(state unit of measurement)</t>
    </r>
  </si>
  <si>
    <r>
      <t xml:space="preserve">    Other kind of gas </t>
    </r>
    <r>
      <rPr>
        <i/>
        <sz val="10"/>
        <rFont val="Arial"/>
        <family val="2"/>
      </rPr>
      <t>(specify kind)</t>
    </r>
  </si>
  <si>
    <r>
      <t xml:space="preserve">Gas purchased </t>
    </r>
    <r>
      <rPr>
        <i/>
        <sz val="10"/>
        <rFont val="Arial"/>
        <family val="2"/>
      </rPr>
      <t>(specify kind)</t>
    </r>
  </si>
  <si>
    <t xml:space="preserve">    Total manufactured -gas production Capacity</t>
  </si>
  <si>
    <t xml:space="preserve">    Total max. daily prod. and purchase capacity</t>
  </si>
  <si>
    <r>
      <t xml:space="preserve">SUMMARY OF GAS ACCOUNT </t>
    </r>
    <r>
      <rPr>
        <b/>
        <i/>
        <sz val="10"/>
        <rFont val="Arial"/>
        <family val="2"/>
      </rPr>
      <t>(continued)</t>
    </r>
  </si>
  <si>
    <t>2. Indicate whether MCF. or DTH. is used.</t>
  </si>
  <si>
    <t>Average BTU content per cubic foot of gas produced</t>
  </si>
  <si>
    <t>Cubic Foot of gas produced per pound of coal carbon</t>
  </si>
  <si>
    <t>Cost of coal carbonized per MCF/DTH produced</t>
  </si>
  <si>
    <t>Cost of bench or producer fuel per MCF/DTH produced</t>
  </si>
  <si>
    <r>
      <t xml:space="preserve">PRODUCTION STATISTICS </t>
    </r>
    <r>
      <rPr>
        <b/>
        <i/>
        <u/>
        <sz val="10"/>
        <rFont val="Arial"/>
        <family val="2"/>
      </rPr>
      <t>(continued)</t>
    </r>
  </si>
  <si>
    <t>Average BTU/DTH content per cubic ft. of gas produced</t>
  </si>
  <si>
    <t xml:space="preserve">Use this page for explanations of significant changes and occurrences. </t>
  </si>
  <si>
    <r>
      <t xml:space="preserve">Date </t>
    </r>
    <r>
      <rPr>
        <b/>
        <i/>
        <sz val="10"/>
        <rFont val="Arial"/>
        <family val="2"/>
      </rPr>
      <t>(mm/dd/yy)</t>
    </r>
  </si>
  <si>
    <r>
      <t xml:space="preserve">Reports must be submitted electronically using the Commission's Electronic Filing System at: </t>
    </r>
    <r>
      <rPr>
        <b/>
        <sz val="9"/>
        <color rgb="FF0000FF"/>
        <rFont val="Arial"/>
        <family val="2"/>
      </rPr>
      <t xml:space="preserve">https://iurc.portal.in.gov/ </t>
    </r>
  </si>
  <si>
    <t xml:space="preserve">        PERIODIC REVIEW</t>
  </si>
  <si>
    <t xml:space="preserve">        MUNICIPAL / COOPERATIVE UTILITY</t>
  </si>
  <si>
    <t xml:space="preserve">           INDIANA UTILITY REGULATORY COMMISSION</t>
  </si>
  <si>
    <t>UTILITY NAME:</t>
  </si>
  <si>
    <t>PER CALENDAR YEAR:</t>
  </si>
  <si>
    <t>Line No.</t>
  </si>
  <si>
    <t>Total Company</t>
  </si>
  <si>
    <t>OPERATING SECTION</t>
  </si>
  <si>
    <t>Actual Operating Revenues</t>
  </si>
  <si>
    <t>Revenue Authorized in Last Rate Case</t>
  </si>
  <si>
    <t>Additional Revenue Authorized in Cause No. XXXXX</t>
  </si>
  <si>
    <t>Total Authorized Revenue</t>
  </si>
  <si>
    <r>
      <t xml:space="preserve">Excess or (Deficit) Actual Revenues </t>
    </r>
    <r>
      <rPr>
        <i/>
        <sz val="11"/>
        <rFont val="Times New Roman"/>
        <family val="1"/>
      </rPr>
      <t>(Line 1 less Line 6)</t>
    </r>
  </si>
  <si>
    <r>
      <t xml:space="preserve">Percent of Excess or (Deficit) </t>
    </r>
    <r>
      <rPr>
        <i/>
        <sz val="11"/>
        <rFont val="Times New Roman"/>
        <family val="1"/>
      </rPr>
      <t>(Line 7 divided by Line 6)</t>
    </r>
  </si>
  <si>
    <t>REVENUE REQUIREMENTS</t>
  </si>
  <si>
    <r>
      <t xml:space="preserve">Operating Expenses </t>
    </r>
    <r>
      <rPr>
        <i/>
        <sz val="11"/>
        <rFont val="Times New Roman"/>
        <family val="1"/>
      </rPr>
      <t>(Include taxes, not depreciation.)</t>
    </r>
  </si>
  <si>
    <t>Debt Service (1)</t>
  </si>
  <si>
    <t>Debt Service Reserve (2)</t>
  </si>
  <si>
    <t>Extensions &amp; Replacements (3)</t>
  </si>
  <si>
    <r>
      <t xml:space="preserve">Payment In Lieu of Taxes (4) </t>
    </r>
    <r>
      <rPr>
        <i/>
        <sz val="11"/>
        <rFont val="Times New Roman"/>
        <family val="1"/>
      </rPr>
      <t>(if allowed in last rate case)</t>
    </r>
  </si>
  <si>
    <r>
      <t xml:space="preserve">Working Capital (5) </t>
    </r>
    <r>
      <rPr>
        <i/>
        <sz val="11"/>
        <rFont val="Times New Roman"/>
        <family val="1"/>
      </rPr>
      <t>(if allowed in last rate case)</t>
    </r>
  </si>
  <si>
    <r>
      <t xml:space="preserve">Return </t>
    </r>
    <r>
      <rPr>
        <i/>
        <sz val="11"/>
        <rFont val="Times New Roman"/>
        <family val="1"/>
      </rPr>
      <t>(if allowed in last rate case)</t>
    </r>
  </si>
  <si>
    <t>Less:</t>
  </si>
  <si>
    <t>Interest Income</t>
  </si>
  <si>
    <t>Actual Total Revenue Requirements (Sum of Lines 9 through 16)</t>
  </si>
  <si>
    <r>
      <t xml:space="preserve">Excess or (Deficit) Revenue Requirement </t>
    </r>
    <r>
      <rPr>
        <i/>
        <sz val="11"/>
        <rFont val="Times New Roman"/>
        <family val="1"/>
      </rPr>
      <t>(Line 1 less Line 6)</t>
    </r>
  </si>
  <si>
    <r>
      <t xml:space="preserve">Percent of Excess or (Deficit) </t>
    </r>
    <r>
      <rPr>
        <i/>
        <sz val="11"/>
        <rFont val="Times New Roman"/>
        <family val="1"/>
      </rPr>
      <t>(Line 18 divided by Line 6)</t>
    </r>
  </si>
  <si>
    <t>NET OPERATING INCOME</t>
  </si>
  <si>
    <r>
      <t xml:space="preserve">Operating Revenues </t>
    </r>
    <r>
      <rPr>
        <i/>
        <sz val="11"/>
        <rFont val="Times New Roman"/>
        <family val="1"/>
      </rPr>
      <t>(Line 1)</t>
    </r>
  </si>
  <si>
    <r>
      <t xml:space="preserve">Operating Expenses </t>
    </r>
    <r>
      <rPr>
        <i/>
        <sz val="11"/>
        <rFont val="Times New Roman"/>
        <family val="1"/>
      </rPr>
      <t>(Line 9)</t>
    </r>
  </si>
  <si>
    <r>
      <t>Payment In Lieu of Taxes</t>
    </r>
    <r>
      <rPr>
        <i/>
        <sz val="11"/>
        <rFont val="Times New Roman"/>
        <family val="1"/>
      </rPr>
      <t xml:space="preserve"> (Line 13)</t>
    </r>
  </si>
  <si>
    <t>Depreciation Expense</t>
  </si>
  <si>
    <t>Net Operating Income</t>
  </si>
  <si>
    <t>RETURN ON NET UTILITY PLANT</t>
  </si>
  <si>
    <r>
      <t xml:space="preserve">Net Operating Income </t>
    </r>
    <r>
      <rPr>
        <i/>
        <sz val="11"/>
        <rFont val="Times New Roman"/>
        <family val="1"/>
      </rPr>
      <t>(Line 24)</t>
    </r>
  </si>
  <si>
    <t>Divide by:</t>
  </si>
  <si>
    <t>Net Utility Plant</t>
  </si>
  <si>
    <t>Return On Net Utility Plant</t>
  </si>
  <si>
    <t>PERIODIC REVIEW NOTES</t>
  </si>
  <si>
    <t>MUNICIPAL / COOPERATIVE UTILITY</t>
  </si>
  <si>
    <t>DEBT SERVICE</t>
  </si>
  <si>
    <t>Historical five year average principal and interest payments</t>
  </si>
  <si>
    <t>Five-Year Total</t>
  </si>
  <si>
    <t>Five-Year Average</t>
  </si>
  <si>
    <t>DEBT SERVICE RESERVE</t>
  </si>
  <si>
    <t>(Not to exceed the maximum annual debt service.)</t>
  </si>
  <si>
    <t>EXTENSIONS &amp; REPLACEMENTS</t>
  </si>
  <si>
    <t>Use historical plant additions for the past two calendar</t>
  </si>
  <si>
    <r>
      <t xml:space="preserve">years; then average.  </t>
    </r>
    <r>
      <rPr>
        <i/>
        <sz val="10"/>
        <rFont val="Times New Roman"/>
        <family val="1"/>
      </rPr>
      <t>(Please detail.)</t>
    </r>
  </si>
  <si>
    <t>PAYMENT IN LIEU OF TAXES</t>
  </si>
  <si>
    <r>
      <t>Net utility plant in service</t>
    </r>
    <r>
      <rPr>
        <i/>
        <sz val="10"/>
        <rFont val="Times New Roman"/>
        <family val="1"/>
      </rPr>
      <t xml:space="preserve"> (End of year)</t>
    </r>
  </si>
  <si>
    <t>div. by 3</t>
  </si>
  <si>
    <t>Estimated Net Assessed Valuation</t>
  </si>
  <si>
    <t>Times:</t>
  </si>
  <si>
    <t>Corporate Property Tax Rate</t>
  </si>
  <si>
    <t>($  /100 x 80%)</t>
  </si>
  <si>
    <t>Total Payment in Lieu of Taxes</t>
  </si>
  <si>
    <t>WORKING CAPITAL</t>
  </si>
  <si>
    <t>Current year operation and maintenance expenses</t>
  </si>
  <si>
    <t>(Do not include taxes or depreciation.)</t>
  </si>
  <si>
    <t>Fuel or power purchased</t>
  </si>
  <si>
    <r>
      <t xml:space="preserve">Purchased Water </t>
    </r>
    <r>
      <rPr>
        <i/>
        <sz val="10"/>
        <rFont val="Times New Roman"/>
        <family val="1"/>
      </rPr>
      <t>(if applicable)</t>
    </r>
  </si>
  <si>
    <t>Total Working Capital Expenses</t>
  </si>
  <si>
    <t>45 day factor</t>
  </si>
  <si>
    <t>div. by 8</t>
  </si>
  <si>
    <t>Total Static Working Capital</t>
  </si>
  <si>
    <t>Cash on hand</t>
  </si>
  <si>
    <t>Working funds</t>
  </si>
  <si>
    <t>Working Capital Need</t>
  </si>
  <si>
    <t>Last Rate Case</t>
  </si>
  <si>
    <t>Cause Number:</t>
  </si>
  <si>
    <t>Date of Order:</t>
  </si>
  <si>
    <t>Other Information</t>
  </si>
  <si>
    <t>The corporate property tax rate for the current year in which property taxes are payable can be obtained</t>
  </si>
  <si>
    <t>from the County Auditor's Office.</t>
  </si>
  <si>
    <t>This information is requested pursuant to I.C. 8-1-2-42.5.</t>
  </si>
  <si>
    <t>3. Designate type of sale in column (b), i .e., firm, interruptible, or off peak. Off peak sales for the purpose of this schedule are seasonal and other sales which do not occur during times of heavy winter time demands on the system.</t>
  </si>
  <si>
    <t>4. Pressure base of measurement, to be reported in column (d), should show absolute pressure and temperature, for example, 14.73 lbs.     60° F.  If more than one pressure base is applicable the prevalent one should be shown in the column heading and the other indicated by footnote or reference.</t>
  </si>
  <si>
    <t>Name of Customer
(a)</t>
  </si>
  <si>
    <r>
      <t xml:space="preserve">Type of Sale
</t>
    </r>
    <r>
      <rPr>
        <i/>
        <sz val="10"/>
        <rFont val="Arial"/>
        <family val="2"/>
      </rPr>
      <t xml:space="preserve">See Instruction (3)
</t>
    </r>
    <r>
      <rPr>
        <sz val="10"/>
        <rFont val="Arial"/>
        <family val="2"/>
      </rPr>
      <t>(b)</t>
    </r>
  </si>
  <si>
    <t>Approx BTU
per Cubic Foot
(c)</t>
  </si>
  <si>
    <t>Pressure Base
(d)</t>
  </si>
  <si>
    <t>Total Revenue for Year
(e)</t>
  </si>
  <si>
    <t>Revenue Per MCF/DTH
(f)</t>
  </si>
  <si>
    <t>4. Pressure base of measurement, to be reported in column (d), should show absolute pressure and temperature, for example, 14.73 lbs.     60° F.  If more than one pressure base is applicable the prevalent one should be shown in the column heading and the other indicated by footnote reference.</t>
  </si>
  <si>
    <t>Name of Community
(a)</t>
  </si>
  <si>
    <t>Population
(b)</t>
  </si>
  <si>
    <t>Operating Revenues
(d)</t>
  </si>
  <si>
    <t>DTH
(e)</t>
  </si>
  <si>
    <r>
      <t xml:space="preserve">Average Number of </t>
    </r>
    <r>
      <rPr>
        <sz val="9"/>
        <rFont val="Arial"/>
        <family val="2"/>
      </rPr>
      <t>Customers</t>
    </r>
    <r>
      <rPr>
        <sz val="10"/>
        <rFont val="Arial"/>
        <family val="2"/>
      </rPr>
      <t xml:space="preserve">
(f)</t>
    </r>
  </si>
  <si>
    <t>Division
(a)</t>
  </si>
  <si>
    <t>Location
(b)</t>
  </si>
  <si>
    <t>Number
(b)</t>
  </si>
  <si>
    <t>Capacity in MCF/DTH
(c)</t>
  </si>
  <si>
    <t>Number
(d)</t>
  </si>
  <si>
    <t>Capacity at atmospheric pressure
(e)</t>
  </si>
  <si>
    <t>Design pressure
(f)</t>
  </si>
  <si>
    <t>Operated
pressure
(g)</t>
  </si>
  <si>
    <t>3. Show in column (e) the amount of gas at atmospheric pressure that the holder will deliver when filled to its maximum operating pressure.</t>
  </si>
  <si>
    <t>4. Show in column (f) the design pressure, and in column (h) the pressure at which the company operates the holder.</t>
  </si>
  <si>
    <t>State Form 56474 (R7 / 2-25)</t>
  </si>
  <si>
    <t xml:space="preserve">           State Form 56429 (R4 / 2-25)</t>
  </si>
  <si>
    <t>Name and Address
(a)</t>
  </si>
  <si>
    <t>Title
(a)</t>
  </si>
  <si>
    <t>Utility department and functional  group of plant
(a)</t>
  </si>
  <si>
    <t>Class of overhead
(a)</t>
  </si>
  <si>
    <t>Prescribed primary expense account
(h)</t>
  </si>
  <si>
    <t>ITEM
(b)</t>
  </si>
  <si>
    <t>ITEM
(a)</t>
  </si>
  <si>
    <t>AMOUNT
(b)</t>
  </si>
  <si>
    <t>PARTICULARS
(a)</t>
  </si>
  <si>
    <t>BALANCE END OF YEAR
(b)</t>
  </si>
  <si>
    <t>TOTAL
(g)</t>
  </si>
  <si>
    <t>Description
(a)</t>
  </si>
  <si>
    <t>Amount
(b)</t>
  </si>
  <si>
    <t>Description of Investment
(a)</t>
  </si>
  <si>
    <r>
      <t xml:space="preserve">Date Acquired </t>
    </r>
    <r>
      <rPr>
        <i/>
        <sz val="10"/>
        <rFont val="Arial"/>
        <family val="2"/>
      </rPr>
      <t xml:space="preserve">(mm/dd/yy) </t>
    </r>
    <r>
      <rPr>
        <sz val="10"/>
        <rFont val="Arial"/>
        <family val="2"/>
      </rPr>
      <t xml:space="preserve">             (b) </t>
    </r>
  </si>
  <si>
    <r>
      <t xml:space="preserve">Date of Maturity </t>
    </r>
    <r>
      <rPr>
        <i/>
        <sz val="10"/>
        <rFont val="Arial"/>
        <family val="2"/>
      </rPr>
      <t>(mm/dd/yy)</t>
    </r>
    <r>
      <rPr>
        <sz val="10"/>
        <rFont val="Arial"/>
        <family val="2"/>
      </rPr>
      <t xml:space="preserve">              (c)</t>
    </r>
  </si>
  <si>
    <t>Book Cost Beginning of Year                     (d)</t>
  </si>
  <si>
    <t>Principal Amount of Number of Shares                          (e)</t>
  </si>
  <si>
    <t>Revenues for Year                                           (g)</t>
  </si>
  <si>
    <t>Gain or Loss From Investments Disposed of
(h)</t>
  </si>
  <si>
    <t>Book Cost End of Year                                            (f)</t>
  </si>
  <si>
    <t>Name of Fund
(a)</t>
  </si>
  <si>
    <t xml:space="preserve">Balance first of year                                                      (b) </t>
  </si>
  <si>
    <t>Principal                                                         (c)</t>
  </si>
  <si>
    <t>Income                                                     (d)</t>
  </si>
  <si>
    <t>Deductions                                           (g)</t>
  </si>
  <si>
    <t>Balance end of Year                                          (h)</t>
  </si>
  <si>
    <t>Particulars
(a)</t>
  </si>
  <si>
    <t>Balance end of Year
(b)</t>
  </si>
  <si>
    <t>Account and Utility Department
(a)</t>
  </si>
  <si>
    <t>Description of assets
(a)</t>
  </si>
  <si>
    <t>Debt to which related
(a)</t>
  </si>
  <si>
    <t>Description and purpose of project
(a)</t>
  </si>
  <si>
    <t>Classes and series of stock
(a)</t>
  </si>
  <si>
    <t>Name of Account and description of item
(a)</t>
  </si>
  <si>
    <t xml:space="preserve">Amount
(c) </t>
  </si>
  <si>
    <t>Item
(a)</t>
  </si>
  <si>
    <t>Class and Series of Obligation
(a)</t>
  </si>
  <si>
    <t>Payee
(a)</t>
  </si>
  <si>
    <t>Name of Company
(a)</t>
  </si>
  <si>
    <t>Kind of Tax
(a)</t>
  </si>
  <si>
    <t>Name
(a)</t>
  </si>
  <si>
    <t>Total
(d)</t>
  </si>
  <si>
    <t>Total
(b)</t>
  </si>
  <si>
    <t>Description of tax
(a)</t>
  </si>
  <si>
    <t>Accts 408 - 409
(b)</t>
  </si>
  <si>
    <t>ACCOUNT
(a)</t>
  </si>
  <si>
    <t xml:space="preserve">AMOUNT
(b)                                  </t>
  </si>
  <si>
    <t>ACCOUNT NAME
(b)</t>
  </si>
  <si>
    <t xml:space="preserve">ACCOUNT NAME
(b) </t>
  </si>
  <si>
    <t>Amount
(c)</t>
  </si>
  <si>
    <t>Classification
(a)</t>
  </si>
  <si>
    <t>This Year
(b)</t>
  </si>
  <si>
    <t>Last Year
(c)</t>
  </si>
  <si>
    <t xml:space="preserve">Items
(a) </t>
  </si>
  <si>
    <t>xxxxxxxxx Systems DTH
(c)</t>
  </si>
  <si>
    <t>Total All Systems DTH
(b)</t>
  </si>
  <si>
    <t>xxxxxxxxx Systems   DTH
(d)</t>
  </si>
  <si>
    <t>Size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</si>
</sst>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_(&quot;$&quot;* #,##0_);_(&quot;$&quot;* \(#,##0\);_(&quot;$&quot;* &quot;-&quot;??_);_(@_)"/>
    <numFmt numFmtId="166" formatCode="_(* #,##0_);_(* \(#,##0\);_(* &quot;-&quot;??_);_(@_)"/>
    <numFmt numFmtId="167" formatCode="mm/dd/yy"/>
    <numFmt numFmtId="168" formatCode="_(* #,##0.0_);_(* \(#,##0.0\);_(* &quot;-&quot;??_);_(@_)"/>
    <numFmt numFmtId="169" formatCode="0.00000000%"/>
    <numFmt numFmtId="170" formatCode="0.0"/>
    <numFmt numFmtId="171" formatCode="[&lt;=9999999]###\-####;\(###\)\ ###\-####"/>
    <numFmt numFmtId="172" formatCode="[$-409]mmmm\ d\,\ yyyy;@"/>
    <numFmt numFmtId="173" formatCode="_(* #,##0.000_);_(* \(#,##0.000\);_(* &quot;-&quot;???_);_(@_)"/>
    <numFmt numFmtId="174" formatCode="_(* #,##0.000000_);_(* \(#,##0.000000\);_(* &quot;-&quot;??????_);_(@_)"/>
    <numFmt numFmtId="175" formatCode="yyyy"/>
    <numFmt numFmtId="176" formatCode="mm/dd/yy;@"/>
  </numFmts>
  <fonts count="45" x14ac:knownFonts="1">
    <font>
      <sz val="10"/>
      <name val="Arial"/>
    </font>
    <font>
      <sz val="10"/>
      <name val="Arial"/>
      <family val="2"/>
    </font>
    <font>
      <u/>
      <sz val="10"/>
      <name val="Arial"/>
      <family val="2"/>
    </font>
    <font>
      <b/>
      <sz val="10"/>
      <name val="Arial"/>
      <family val="2"/>
    </font>
    <font>
      <sz val="10"/>
      <name val="Arial"/>
      <family val="2"/>
    </font>
    <font>
      <b/>
      <u/>
      <sz val="10"/>
      <name val="Arial"/>
      <family val="2"/>
    </font>
    <font>
      <sz val="12"/>
      <name val="Arial"/>
      <family val="2"/>
    </font>
    <font>
      <sz val="11"/>
      <name val="Times New Roman"/>
      <family val="1"/>
    </font>
    <font>
      <sz val="8"/>
      <name val="Arial"/>
      <family val="2"/>
    </font>
    <font>
      <sz val="9"/>
      <name val="Arial"/>
      <family val="2"/>
    </font>
    <font>
      <b/>
      <sz val="9"/>
      <name val="Arial"/>
      <family val="2"/>
    </font>
    <font>
      <b/>
      <u/>
      <sz val="9"/>
      <name val="Arial"/>
      <family val="2"/>
    </font>
    <font>
      <sz val="20"/>
      <name val="Arial"/>
      <family val="2"/>
    </font>
    <font>
      <b/>
      <sz val="12"/>
      <name val="Arial"/>
      <family val="2"/>
    </font>
    <font>
      <sz val="16"/>
      <name val="Arial"/>
      <family val="2"/>
    </font>
    <font>
      <u/>
      <sz val="9"/>
      <name val="Arial"/>
      <family val="2"/>
    </font>
    <font>
      <b/>
      <sz val="36"/>
      <name val="Arial"/>
      <family val="2"/>
    </font>
    <font>
      <b/>
      <sz val="16"/>
      <name val="Arial"/>
      <family val="2"/>
    </font>
    <font>
      <sz val="11"/>
      <name val="Arial"/>
      <family val="2"/>
    </font>
    <font>
      <u/>
      <sz val="10"/>
      <name val="Arial"/>
      <family val="2"/>
    </font>
    <font>
      <b/>
      <u/>
      <sz val="14"/>
      <name val="Arial"/>
      <family val="2"/>
    </font>
    <font>
      <sz val="12"/>
      <name val="Arial"/>
      <family val="2"/>
    </font>
    <font>
      <sz val="8"/>
      <name val="Arial"/>
      <family val="2"/>
    </font>
    <font>
      <sz val="9"/>
      <name val="Arial"/>
      <family val="2"/>
    </font>
    <font>
      <sz val="10"/>
      <name val="Times New Roman"/>
      <family val="1"/>
    </font>
    <font>
      <sz val="11"/>
      <name val="Calibri"/>
      <family val="2"/>
    </font>
    <font>
      <i/>
      <sz val="10"/>
      <name val="Arial"/>
      <family val="2"/>
    </font>
    <font>
      <b/>
      <i/>
      <sz val="10"/>
      <name val="Arial"/>
      <family val="2"/>
    </font>
    <font>
      <i/>
      <sz val="8"/>
      <name val="Arial"/>
      <family val="2"/>
    </font>
    <font>
      <i/>
      <sz val="7"/>
      <name val="Arial"/>
      <family val="2"/>
    </font>
    <font>
      <i/>
      <sz val="9"/>
      <name val="Arial"/>
      <family val="2"/>
    </font>
    <font>
      <b/>
      <i/>
      <u/>
      <sz val="10"/>
      <name val="Arial"/>
      <family val="2"/>
    </font>
    <font>
      <i/>
      <u/>
      <sz val="10"/>
      <name val="Arial"/>
      <family val="2"/>
    </font>
    <font>
      <b/>
      <sz val="9"/>
      <color rgb="FF0000FF"/>
      <name val="Arial"/>
      <family val="2"/>
    </font>
    <font>
      <b/>
      <sz val="11"/>
      <name val="Arial"/>
      <family val="2"/>
    </font>
    <font>
      <b/>
      <sz val="11"/>
      <name val="Times New Roman"/>
      <family val="1"/>
    </font>
    <font>
      <b/>
      <sz val="11"/>
      <color theme="1"/>
      <name val="Times New Roman"/>
      <family val="1"/>
    </font>
    <font>
      <i/>
      <sz val="11"/>
      <name val="Times New Roman"/>
      <family val="1"/>
    </font>
    <font>
      <u/>
      <sz val="11"/>
      <name val="Times New Roman"/>
      <family val="1"/>
    </font>
    <font>
      <b/>
      <u/>
      <sz val="11"/>
      <name val="Times New Roman"/>
      <family val="1"/>
    </font>
    <font>
      <b/>
      <sz val="10"/>
      <name val="Times New Roman"/>
      <family val="1"/>
    </font>
    <font>
      <i/>
      <sz val="10"/>
      <name val="Times New Roman"/>
      <family val="1"/>
    </font>
    <font>
      <u/>
      <sz val="10"/>
      <name val="Times New Roman"/>
      <family val="1"/>
    </font>
    <font>
      <sz val="10"/>
      <color rgb="FFFF0000"/>
      <name val="Times New Roman"/>
      <family val="1"/>
    </font>
    <font>
      <b/>
      <sz val="8"/>
      <name val="Times New Roman"/>
      <family val="1"/>
    </font>
  </fonts>
  <fills count="2">
    <fill>
      <patternFill patternType="none"/>
    </fill>
    <fill>
      <patternFill patternType="gray125"/>
    </fill>
  </fills>
  <borders count="105">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hair">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medium">
        <color indexed="64"/>
      </top>
      <bottom style="double">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bottom style="double">
        <color indexed="64"/>
      </bottom>
      <diagonal/>
    </border>
    <border>
      <left/>
      <right style="thin">
        <color indexed="64"/>
      </right>
      <top style="medium">
        <color indexed="64"/>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
      <left/>
      <right style="medium">
        <color indexed="64"/>
      </right>
      <top/>
      <bottom style="dashed">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9" fontId="1" fillId="0" borderId="0" applyFont="0" applyFill="0" applyBorder="0" applyAlignment="0" applyProtection="0"/>
  </cellStyleXfs>
  <cellXfs count="1933">
    <xf numFmtId="0" fontId="0" fillId="0" borderId="0" xfId="0"/>
    <xf numFmtId="0" fontId="0" fillId="0" borderId="0" xfId="0" applyAlignment="1">
      <alignment horizontal="center"/>
    </xf>
    <xf numFmtId="49" fontId="0" fillId="0" borderId="0" xfId="0" applyNumberFormat="1"/>
    <xf numFmtId="49" fontId="0" fillId="0" borderId="0" xfId="0" applyNumberFormat="1" applyAlignment="1">
      <alignment horizontal="center"/>
    </xf>
    <xf numFmtId="49" fontId="0" fillId="0" borderId="1" xfId="0" applyNumberFormat="1" applyBorder="1"/>
    <xf numFmtId="44" fontId="1" fillId="0" borderId="2" xfId="2" applyBorder="1" applyAlignment="1">
      <alignment horizontal="center"/>
    </xf>
    <xf numFmtId="44" fontId="1" fillId="0" borderId="2" xfId="2" applyBorder="1"/>
    <xf numFmtId="44" fontId="1" fillId="0" borderId="3" xfId="2" applyBorder="1"/>
    <xf numFmtId="49" fontId="0" fillId="0" borderId="2" xfId="0" applyNumberFormat="1" applyBorder="1"/>
    <xf numFmtId="165" fontId="1" fillId="0" borderId="4" xfId="2" applyNumberFormat="1" applyFont="1" applyBorder="1"/>
    <xf numFmtId="49" fontId="4" fillId="0" borderId="2" xfId="0" applyNumberFormat="1" applyFont="1" applyBorder="1"/>
    <xf numFmtId="165" fontId="1" fillId="0" borderId="2" xfId="2" applyNumberFormat="1" applyFont="1" applyBorder="1" applyProtection="1">
      <protection locked="0"/>
    </xf>
    <xf numFmtId="166" fontId="1" fillId="0" borderId="2" xfId="1" applyNumberFormat="1" applyBorder="1" applyProtection="1">
      <protection locked="0"/>
    </xf>
    <xf numFmtId="166" fontId="1" fillId="0" borderId="3" xfId="1" applyNumberFormat="1" applyBorder="1" applyProtection="1">
      <protection locked="0"/>
    </xf>
    <xf numFmtId="166" fontId="1" fillId="0" borderId="2" xfId="1" applyNumberFormat="1" applyFont="1" applyBorder="1" applyProtection="1">
      <protection locked="0"/>
    </xf>
    <xf numFmtId="49" fontId="0" fillId="0" borderId="2" xfId="0" applyNumberFormat="1" applyBorder="1" applyAlignment="1">
      <alignment horizontal="left"/>
    </xf>
    <xf numFmtId="166" fontId="1" fillId="0" borderId="4" xfId="1" applyNumberFormat="1" applyBorder="1" applyProtection="1">
      <protection locked="0"/>
    </xf>
    <xf numFmtId="165" fontId="0" fillId="0" borderId="2" xfId="0" applyNumberFormat="1" applyBorder="1"/>
    <xf numFmtId="166" fontId="1" fillId="0" borderId="3" xfId="1" applyNumberFormat="1" applyFont="1" applyBorder="1" applyProtection="1">
      <protection locked="0"/>
    </xf>
    <xf numFmtId="49" fontId="0" fillId="0" borderId="4" xfId="0" applyNumberFormat="1" applyBorder="1" applyAlignment="1">
      <alignment horizontal="center"/>
    </xf>
    <xf numFmtId="165" fontId="1" fillId="0" borderId="3" xfId="2" applyNumberFormat="1" applyFont="1" applyBorder="1" applyProtection="1">
      <protection locked="0"/>
    </xf>
    <xf numFmtId="165" fontId="1" fillId="0" borderId="4" xfId="2" applyNumberFormat="1" applyBorder="1" applyProtection="1">
      <protection locked="0"/>
    </xf>
    <xf numFmtId="166" fontId="1" fillId="0" borderId="5" xfId="1" applyNumberFormat="1" applyBorder="1" applyProtection="1">
      <protection locked="0"/>
    </xf>
    <xf numFmtId="166" fontId="1" fillId="0" borderId="6" xfId="1" applyNumberFormat="1" applyBorder="1" applyProtection="1">
      <protection locked="0"/>
    </xf>
    <xf numFmtId="0" fontId="0" fillId="0" borderId="2" xfId="0" applyBorder="1" applyAlignment="1">
      <alignment horizontal="left"/>
    </xf>
    <xf numFmtId="0" fontId="0" fillId="0" borderId="2" xfId="0" applyBorder="1" applyAlignment="1">
      <alignment horizontal="center"/>
    </xf>
    <xf numFmtId="0" fontId="0" fillId="0" borderId="7" xfId="0" applyBorder="1"/>
    <xf numFmtId="0" fontId="0" fillId="0" borderId="4" xfId="0" applyBorder="1" applyAlignment="1">
      <alignment horizontal="center"/>
    </xf>
    <xf numFmtId="166" fontId="1" fillId="0" borderId="4" xfId="1" applyNumberFormat="1" applyBorder="1"/>
    <xf numFmtId="165" fontId="0" fillId="0" borderId="2" xfId="0" applyNumberFormat="1" applyBorder="1" applyProtection="1">
      <protection locked="0"/>
    </xf>
    <xf numFmtId="0" fontId="0" fillId="0" borderId="8" xfId="0" applyBorder="1"/>
    <xf numFmtId="0" fontId="0" fillId="0" borderId="9" xfId="0" applyBorder="1" applyAlignment="1">
      <alignment horizontal="center"/>
    </xf>
    <xf numFmtId="0" fontId="0" fillId="0" borderId="0" xfId="0" applyAlignment="1">
      <alignment horizontal="left"/>
    </xf>
    <xf numFmtId="0" fontId="0" fillId="0" borderId="10" xfId="0" applyBorder="1"/>
    <xf numFmtId="166" fontId="1" fillId="0" borderId="11" xfId="1" applyNumberFormat="1" applyBorder="1" applyProtection="1">
      <protection locked="0"/>
    </xf>
    <xf numFmtId="166" fontId="1" fillId="0" borderId="2" xfId="1" applyNumberFormat="1" applyBorder="1" applyProtection="1"/>
    <xf numFmtId="0" fontId="0" fillId="0" borderId="2" xfId="0" applyBorder="1"/>
    <xf numFmtId="165" fontId="1" fillId="0" borderId="2" xfId="2" applyNumberFormat="1" applyFont="1" applyBorder="1" applyProtection="1"/>
    <xf numFmtId="44" fontId="1" fillId="0" borderId="0" xfId="2" applyBorder="1"/>
    <xf numFmtId="0" fontId="0" fillId="0" borderId="9" xfId="0" applyBorder="1"/>
    <xf numFmtId="49" fontId="3" fillId="0" borderId="2" xfId="0" applyNumberFormat="1" applyFont="1" applyBorder="1"/>
    <xf numFmtId="0" fontId="3" fillId="0" borderId="0" xfId="0" applyFont="1"/>
    <xf numFmtId="0" fontId="3" fillId="0" borderId="2" xfId="0" applyFont="1" applyBorder="1"/>
    <xf numFmtId="49" fontId="3" fillId="0" borderId="1" xfId="0" applyNumberFormat="1" applyFont="1" applyBorder="1"/>
    <xf numFmtId="0" fontId="0" fillId="0" borderId="12" xfId="0" applyBorder="1"/>
    <xf numFmtId="0" fontId="0" fillId="0" borderId="13" xfId="0" applyBorder="1"/>
    <xf numFmtId="0" fontId="0" fillId="0" borderId="14" xfId="0" applyBorder="1" applyAlignment="1">
      <alignment horizontal="center"/>
    </xf>
    <xf numFmtId="0" fontId="0" fillId="0" borderId="15" xfId="0" applyBorder="1" applyAlignment="1">
      <alignment horizontal="center" wrapText="1"/>
    </xf>
    <xf numFmtId="165" fontId="1" fillId="0" borderId="15" xfId="2" applyNumberFormat="1" applyFont="1" applyBorder="1" applyProtection="1"/>
    <xf numFmtId="0" fontId="0" fillId="0" borderId="4" xfId="0" applyBorder="1"/>
    <xf numFmtId="0" fontId="0" fillId="0" borderId="3" xfId="0" applyBorder="1"/>
    <xf numFmtId="49" fontId="0" fillId="0" borderId="14" xfId="0" applyNumberFormat="1" applyBorder="1"/>
    <xf numFmtId="0" fontId="4" fillId="0" borderId="0" xfId="0" applyFont="1" applyAlignment="1">
      <alignment horizontal="center" wrapText="1"/>
    </xf>
    <xf numFmtId="0" fontId="0" fillId="0" borderId="16" xfId="0" applyBorder="1"/>
    <xf numFmtId="0" fontId="0" fillId="0" borderId="4" xfId="0" applyBorder="1" applyAlignment="1">
      <alignment horizontal="center" wrapText="1"/>
    </xf>
    <xf numFmtId="0" fontId="0" fillId="0" borderId="2" xfId="0" applyBorder="1" applyProtection="1">
      <protection locked="0"/>
    </xf>
    <xf numFmtId="49" fontId="0" fillId="0" borderId="0" xfId="0" applyNumberFormat="1" applyProtection="1">
      <protection locked="0"/>
    </xf>
    <xf numFmtId="0" fontId="0" fillId="0" borderId="14" xfId="0" applyBorder="1" applyProtection="1">
      <protection locked="0"/>
    </xf>
    <xf numFmtId="166" fontId="1" fillId="0" borderId="0" xfId="1" applyNumberFormat="1" applyBorder="1" applyAlignment="1" applyProtection="1">
      <alignment horizontal="center"/>
      <protection locked="0"/>
    </xf>
    <xf numFmtId="165" fontId="1" fillId="0" borderId="4" xfId="2" applyNumberFormat="1" applyBorder="1" applyAlignment="1" applyProtection="1">
      <alignment horizontal="center"/>
      <protection locked="0"/>
    </xf>
    <xf numFmtId="0" fontId="0" fillId="0" borderId="4" xfId="0" applyBorder="1" applyProtection="1">
      <protection locked="0"/>
    </xf>
    <xf numFmtId="0" fontId="0" fillId="0" borderId="0" xfId="0" applyProtection="1">
      <protection locked="0"/>
    </xf>
    <xf numFmtId="0" fontId="0" fillId="0" borderId="3" xfId="0" applyBorder="1" applyAlignment="1">
      <alignment horizontal="center" wrapText="1"/>
    </xf>
    <xf numFmtId="0" fontId="0" fillId="0" borderId="1" xfId="0" applyBorder="1"/>
    <xf numFmtId="0" fontId="0" fillId="0" borderId="10"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xf>
    <xf numFmtId="0" fontId="0" fillId="0" borderId="8" xfId="0" applyBorder="1" applyAlignment="1">
      <alignment horizontal="center"/>
    </xf>
    <xf numFmtId="0" fontId="0" fillId="0" borderId="17" xfId="0" applyBorder="1" applyAlignment="1">
      <alignment horizontal="center" wrapText="1"/>
    </xf>
    <xf numFmtId="0" fontId="2" fillId="0" borderId="0" xfId="0" applyFont="1"/>
    <xf numFmtId="0" fontId="0" fillId="0" borderId="18" xfId="0" applyBorder="1" applyAlignment="1">
      <alignment horizontal="center" wrapText="1"/>
    </xf>
    <xf numFmtId="0" fontId="4" fillId="0" borderId="0" xfId="0" applyFont="1"/>
    <xf numFmtId="0" fontId="0" fillId="0" borderId="0" xfId="0" applyAlignment="1">
      <alignment horizontal="left" wrapText="1"/>
    </xf>
    <xf numFmtId="0" fontId="0" fillId="0" borderId="19" xfId="0" applyBorder="1"/>
    <xf numFmtId="0" fontId="3" fillId="0" borderId="10" xfId="0" applyFont="1" applyBorder="1"/>
    <xf numFmtId="0" fontId="0" fillId="0" borderId="13" xfId="0" applyBorder="1" applyAlignment="1">
      <alignment horizontal="center" wrapText="1"/>
    </xf>
    <xf numFmtId="0" fontId="0" fillId="0" borderId="20" xfId="0" applyBorder="1" applyAlignment="1">
      <alignment horizontal="center" wrapText="1"/>
    </xf>
    <xf numFmtId="0" fontId="0" fillId="0" borderId="8" xfId="0" applyBorder="1" applyAlignment="1">
      <alignment horizontal="center" wrapText="1"/>
    </xf>
    <xf numFmtId="0" fontId="0" fillId="0" borderId="0" xfId="0" applyAlignment="1">
      <alignment wrapText="1"/>
    </xf>
    <xf numFmtId="0" fontId="3" fillId="0" borderId="9" xfId="0" applyFont="1" applyBorder="1"/>
    <xf numFmtId="0" fontId="0" fillId="0" borderId="0" xfId="0" applyAlignment="1">
      <alignment horizontal="center" wrapText="1"/>
    </xf>
    <xf numFmtId="0" fontId="0" fillId="0" borderId="21" xfId="0" applyBorder="1"/>
    <xf numFmtId="0" fontId="0" fillId="0" borderId="22" xfId="0" applyBorder="1"/>
    <xf numFmtId="0" fontId="0" fillId="0" borderId="22" xfId="0" applyBorder="1" applyAlignment="1">
      <alignment horizontal="center" wrapText="1"/>
    </xf>
    <xf numFmtId="0" fontId="0" fillId="0" borderId="23" xfId="0" applyBorder="1" applyAlignment="1">
      <alignment horizontal="center" vertical="top" wrapText="1"/>
    </xf>
    <xf numFmtId="0" fontId="0" fillId="0" borderId="2" xfId="0" applyBorder="1" applyAlignment="1">
      <alignment horizontal="center" wrapText="1"/>
    </xf>
    <xf numFmtId="0" fontId="0" fillId="0" borderId="1" xfId="0" applyBorder="1" applyAlignment="1">
      <alignment wrapText="1"/>
    </xf>
    <xf numFmtId="164" fontId="0" fillId="0" borderId="0" xfId="0" applyNumberFormat="1" applyAlignment="1">
      <alignment horizontal="center"/>
    </xf>
    <xf numFmtId="0" fontId="0" fillId="0" borderId="15" xfId="0" applyBorder="1"/>
    <xf numFmtId="0" fontId="0" fillId="0" borderId="24" xfId="0" applyBorder="1"/>
    <xf numFmtId="0" fontId="0" fillId="0" borderId="15" xfId="0" applyBorder="1" applyAlignment="1">
      <alignment horizontal="center"/>
    </xf>
    <xf numFmtId="0" fontId="0" fillId="0" borderId="17" xfId="0" applyBorder="1" applyAlignment="1">
      <alignment horizontal="center"/>
    </xf>
    <xf numFmtId="0" fontId="0" fillId="0" borderId="23" xfId="0" applyBorder="1" applyAlignment="1">
      <alignment horizontal="center" wrapText="1"/>
    </xf>
    <xf numFmtId="165" fontId="1" fillId="0" borderId="14" xfId="2" applyNumberFormat="1" applyBorder="1" applyAlignment="1" applyProtection="1">
      <alignment horizontal="center"/>
      <protection locked="0"/>
    </xf>
    <xf numFmtId="49" fontId="0" fillId="0" borderId="4" xfId="0" applyNumberFormat="1" applyBorder="1"/>
    <xf numFmtId="165" fontId="1" fillId="0" borderId="4" xfId="2" applyNumberFormat="1" applyBorder="1"/>
    <xf numFmtId="49" fontId="0" fillId="0" borderId="15" xfId="0" applyNumberFormat="1" applyBorder="1"/>
    <xf numFmtId="165" fontId="1" fillId="0" borderId="25" xfId="2" applyNumberFormat="1" applyFont="1" applyBorder="1" applyProtection="1">
      <protection locked="0"/>
    </xf>
    <xf numFmtId="166" fontId="1" fillId="0" borderId="15" xfId="1" applyNumberFormat="1" applyBorder="1" applyProtection="1">
      <protection locked="0"/>
    </xf>
    <xf numFmtId="166" fontId="1" fillId="0" borderId="25" xfId="1" applyNumberFormat="1" applyBorder="1" applyProtection="1">
      <protection locked="0"/>
    </xf>
    <xf numFmtId="166" fontId="1" fillId="0" borderId="15" xfId="1" applyNumberFormat="1" applyFont="1" applyBorder="1" applyProtection="1">
      <protection locked="0"/>
    </xf>
    <xf numFmtId="49" fontId="3" fillId="0" borderId="15" xfId="0" applyNumberFormat="1" applyFont="1" applyBorder="1"/>
    <xf numFmtId="166" fontId="1" fillId="0" borderId="25" xfId="1" applyNumberFormat="1" applyFont="1" applyBorder="1" applyProtection="1">
      <protection locked="0"/>
    </xf>
    <xf numFmtId="44" fontId="1" fillId="0" borderId="15" xfId="2" applyBorder="1"/>
    <xf numFmtId="49" fontId="0" fillId="0" borderId="4" xfId="0" applyNumberFormat="1" applyBorder="1" applyAlignment="1">
      <alignment horizontal="left"/>
    </xf>
    <xf numFmtId="164" fontId="0" fillId="0" borderId="0" xfId="0" applyNumberFormat="1" applyAlignment="1" applyProtection="1">
      <alignment horizontal="center"/>
      <protection locked="0"/>
    </xf>
    <xf numFmtId="166" fontId="1" fillId="0" borderId="11" xfId="1" applyNumberFormat="1" applyFont="1" applyBorder="1" applyProtection="1">
      <protection locked="0"/>
    </xf>
    <xf numFmtId="49" fontId="3" fillId="0" borderId="4" xfId="0" applyNumberFormat="1" applyFont="1" applyBorder="1"/>
    <xf numFmtId="165" fontId="1" fillId="0" borderId="15" xfId="2" applyNumberFormat="1" applyFont="1" applyBorder="1" applyProtection="1">
      <protection locked="0"/>
    </xf>
    <xf numFmtId="0" fontId="0" fillId="0" borderId="15" xfId="0" applyBorder="1" applyAlignment="1">
      <alignment horizontal="left"/>
    </xf>
    <xf numFmtId="0" fontId="3" fillId="0" borderId="24" xfId="0" applyFont="1" applyBorder="1"/>
    <xf numFmtId="49" fontId="5" fillId="0" borderId="2" xfId="0" applyNumberFormat="1" applyFont="1" applyBorder="1" applyAlignment="1">
      <alignment horizontal="center"/>
    </xf>
    <xf numFmtId="165" fontId="1" fillId="0" borderId="15" xfId="2" applyNumberFormat="1" applyBorder="1" applyProtection="1">
      <protection locked="0"/>
    </xf>
    <xf numFmtId="166" fontId="1" fillId="0" borderId="15" xfId="1" applyNumberFormat="1" applyBorder="1" applyProtection="1"/>
    <xf numFmtId="49" fontId="5" fillId="0" borderId="15" xfId="0" applyNumberFormat="1" applyFont="1" applyBorder="1" applyAlignment="1">
      <alignment horizontal="center"/>
    </xf>
    <xf numFmtId="166" fontId="1" fillId="0" borderId="15" xfId="1" applyNumberFormat="1" applyFont="1" applyBorder="1" applyProtection="1"/>
    <xf numFmtId="0" fontId="3" fillId="0" borderId="15" xfId="0" applyFont="1" applyBorder="1"/>
    <xf numFmtId="0" fontId="5" fillId="0" borderId="15" xfId="0" applyFont="1" applyBorder="1" applyAlignment="1">
      <alignment horizontal="center"/>
    </xf>
    <xf numFmtId="44" fontId="1" fillId="0" borderId="25" xfId="2" applyBorder="1"/>
    <xf numFmtId="166" fontId="1" fillId="0" borderId="1" xfId="1" applyNumberFormat="1" applyBorder="1"/>
    <xf numFmtId="166" fontId="1" fillId="0" borderId="26" xfId="1" applyNumberFormat="1" applyBorder="1" applyProtection="1">
      <protection locked="0"/>
    </xf>
    <xf numFmtId="166" fontId="1" fillId="0" borderId="14" xfId="1" applyNumberFormat="1" applyFont="1" applyBorder="1" applyProtection="1">
      <protection locked="0"/>
    </xf>
    <xf numFmtId="166" fontId="1" fillId="0" borderId="16" xfId="1" applyNumberFormat="1" applyFont="1" applyBorder="1" applyProtection="1">
      <protection locked="0"/>
    </xf>
    <xf numFmtId="166" fontId="1" fillId="0" borderId="6" xfId="1" applyNumberFormat="1" applyFont="1" applyBorder="1" applyProtection="1">
      <protection locked="0"/>
    </xf>
    <xf numFmtId="165" fontId="1" fillId="0" borderId="13" xfId="2" applyNumberFormat="1" applyFont="1" applyBorder="1"/>
    <xf numFmtId="0" fontId="0" fillId="0" borderId="25" xfId="0" applyBorder="1"/>
    <xf numFmtId="0" fontId="0" fillId="0" borderId="26" xfId="0" applyBorder="1"/>
    <xf numFmtId="49" fontId="0" fillId="0" borderId="27" xfId="0" applyNumberFormat="1" applyBorder="1"/>
    <xf numFmtId="49" fontId="0" fillId="0" borderId="16" xfId="0" applyNumberFormat="1" applyBorder="1"/>
    <xf numFmtId="166" fontId="1" fillId="0" borderId="26" xfId="1" applyNumberFormat="1" applyFont="1" applyBorder="1" applyProtection="1">
      <protection locked="0"/>
    </xf>
    <xf numFmtId="49" fontId="0" fillId="0" borderId="24" xfId="0" applyNumberFormat="1" applyBorder="1"/>
    <xf numFmtId="0" fontId="0" fillId="0" borderId="15" xfId="0" applyBorder="1" applyProtection="1">
      <protection locked="0"/>
    </xf>
    <xf numFmtId="0" fontId="0" fillId="0" borderId="26" xfId="0" applyBorder="1" applyProtection="1">
      <protection locked="0"/>
    </xf>
    <xf numFmtId="49" fontId="0" fillId="0" borderId="26" xfId="0" applyNumberFormat="1" applyBorder="1" applyProtection="1">
      <protection locked="0"/>
    </xf>
    <xf numFmtId="166" fontId="1" fillId="0" borderId="15" xfId="1" applyNumberFormat="1" applyBorder="1" applyAlignment="1" applyProtection="1">
      <alignment horizontal="center"/>
      <protection locked="0"/>
    </xf>
    <xf numFmtId="166" fontId="1" fillId="0" borderId="22" xfId="1" applyNumberFormat="1" applyBorder="1" applyAlignment="1" applyProtection="1">
      <alignment horizontal="center"/>
      <protection locked="0"/>
    </xf>
    <xf numFmtId="166" fontId="1" fillId="0" borderId="22" xfId="1" applyNumberFormat="1" applyFont="1" applyBorder="1" applyProtection="1">
      <protection locked="0"/>
    </xf>
    <xf numFmtId="166" fontId="1" fillId="0" borderId="25" xfId="1" applyNumberFormat="1" applyBorder="1" applyAlignment="1" applyProtection="1">
      <alignment horizontal="center"/>
      <protection locked="0"/>
    </xf>
    <xf numFmtId="164" fontId="0" fillId="0" borderId="0" xfId="0" applyNumberFormat="1"/>
    <xf numFmtId="0" fontId="0" fillId="0" borderId="28" xfId="0" applyBorder="1" applyAlignment="1">
      <alignment horizontal="center" wrapText="1"/>
    </xf>
    <xf numFmtId="169" fontId="0" fillId="0" borderId="0" xfId="4" applyNumberFormat="1" applyFont="1"/>
    <xf numFmtId="0" fontId="0" fillId="0" borderId="26" xfId="0" applyBorder="1" applyAlignment="1">
      <alignment wrapText="1"/>
    </xf>
    <xf numFmtId="0" fontId="0" fillId="0" borderId="29" xfId="0" applyBorder="1"/>
    <xf numFmtId="49" fontId="0" fillId="0" borderId="26" xfId="0" applyNumberFormat="1" applyBorder="1" applyAlignment="1" applyProtection="1">
      <alignment horizontal="left"/>
      <protection locked="0"/>
    </xf>
    <xf numFmtId="49" fontId="0" fillId="0" borderId="10" xfId="0" applyNumberFormat="1" applyBorder="1" applyAlignment="1">
      <alignment horizontal="center"/>
    </xf>
    <xf numFmtId="49" fontId="0" fillId="0" borderId="26" xfId="0" applyNumberFormat="1" applyBorder="1" applyAlignment="1">
      <alignment horizontal="center"/>
    </xf>
    <xf numFmtId="0" fontId="0" fillId="0" borderId="21" xfId="0" applyBorder="1" applyAlignment="1">
      <alignment horizontal="center" wrapText="1"/>
    </xf>
    <xf numFmtId="0" fontId="9" fillId="0" borderId="28" xfId="0" applyFont="1" applyBorder="1" applyAlignment="1">
      <alignment horizontal="center" wrapText="1"/>
    </xf>
    <xf numFmtId="0" fontId="9" fillId="0" borderId="17" xfId="0" applyFont="1" applyBorder="1" applyAlignment="1">
      <alignment horizontal="center" wrapText="1"/>
    </xf>
    <xf numFmtId="0" fontId="0" fillId="0" borderId="30" xfId="0" applyBorder="1"/>
    <xf numFmtId="0" fontId="0" fillId="0" borderId="30" xfId="0" applyBorder="1" applyAlignment="1">
      <alignment wrapText="1"/>
    </xf>
    <xf numFmtId="0" fontId="4" fillId="0" borderId="10" xfId="3" applyFont="1" applyBorder="1" applyAlignment="1">
      <alignment horizontal="centerContinuous"/>
    </xf>
    <xf numFmtId="0" fontId="0" fillId="0" borderId="0" xfId="0" applyAlignment="1">
      <alignment vertical="center"/>
    </xf>
    <xf numFmtId="49" fontId="0" fillId="0" borderId="10" xfId="0" applyNumberFormat="1" applyBorder="1"/>
    <xf numFmtId="49" fontId="0" fillId="0" borderId="18" xfId="0" applyNumberFormat="1" applyBorder="1" applyAlignment="1">
      <alignment horizontal="center" wrapText="1"/>
    </xf>
    <xf numFmtId="49" fontId="0" fillId="0" borderId="17" xfId="0" applyNumberFormat="1" applyBorder="1" applyAlignment="1">
      <alignment horizontal="center" wrapText="1"/>
    </xf>
    <xf numFmtId="49" fontId="1" fillId="0" borderId="20" xfId="2" applyNumberFormat="1" applyFont="1" applyBorder="1" applyAlignment="1">
      <alignment horizontal="center" wrapText="1"/>
    </xf>
    <xf numFmtId="49" fontId="0" fillId="0" borderId="9" xfId="0" applyNumberFormat="1" applyBorder="1" applyAlignment="1">
      <alignment horizontal="center" wrapText="1"/>
    </xf>
    <xf numFmtId="49" fontId="1" fillId="0" borderId="23" xfId="2" applyNumberFormat="1" applyFont="1" applyBorder="1" applyAlignment="1">
      <alignment horizontal="center" wrapText="1"/>
    </xf>
    <xf numFmtId="49" fontId="0" fillId="0" borderId="12" xfId="0" applyNumberFormat="1" applyBorder="1" applyProtection="1">
      <protection locked="0"/>
    </xf>
    <xf numFmtId="0" fontId="0" fillId="0" borderId="18" xfId="0" applyBorder="1" applyAlignment="1" applyProtection="1">
      <alignment horizontal="center" wrapText="1"/>
      <protection locked="0"/>
    </xf>
    <xf numFmtId="0" fontId="0" fillId="0" borderId="17" xfId="0" applyBorder="1" applyAlignment="1" applyProtection="1">
      <alignment horizontal="center" wrapText="1"/>
      <protection locked="0"/>
    </xf>
    <xf numFmtId="49" fontId="0" fillId="0" borderId="28" xfId="0" applyNumberFormat="1" applyBorder="1" applyAlignment="1">
      <alignment horizontal="center" wrapText="1"/>
    </xf>
    <xf numFmtId="49" fontId="5" fillId="0" borderId="4" xfId="0" applyNumberFormat="1" applyFont="1" applyBorder="1" applyAlignment="1">
      <alignment horizontal="center"/>
    </xf>
    <xf numFmtId="49" fontId="0" fillId="0" borderId="31" xfId="0" applyNumberFormat="1" applyBorder="1" applyAlignment="1">
      <alignment horizontal="center"/>
    </xf>
    <xf numFmtId="164" fontId="0" fillId="0" borderId="32" xfId="0" applyNumberFormat="1" applyBorder="1" applyAlignment="1">
      <alignment horizontal="center"/>
    </xf>
    <xf numFmtId="0" fontId="0" fillId="0" borderId="31" xfId="0" applyBorder="1" applyAlignment="1">
      <alignment horizontal="center"/>
    </xf>
    <xf numFmtId="0" fontId="9" fillId="0" borderId="8" xfId="0" applyFont="1" applyBorder="1" applyAlignment="1">
      <alignment horizontal="center" wrapText="1"/>
    </xf>
    <xf numFmtId="0" fontId="0" fillId="0" borderId="33" xfId="0" applyBorder="1" applyAlignment="1">
      <alignment horizontal="center" wrapText="1"/>
    </xf>
    <xf numFmtId="0" fontId="0" fillId="0" borderId="22" xfId="0" applyBorder="1" applyProtection="1">
      <protection locked="0"/>
    </xf>
    <xf numFmtId="49" fontId="0" fillId="0" borderId="34" xfId="0" applyNumberFormat="1" applyBorder="1" applyAlignment="1">
      <alignment horizontal="center" wrapText="1"/>
    </xf>
    <xf numFmtId="49" fontId="0" fillId="0" borderId="15" xfId="0" applyNumberFormat="1" applyBorder="1" applyAlignment="1" applyProtection="1">
      <alignment horizontal="center"/>
      <protection locked="0"/>
    </xf>
    <xf numFmtId="49" fontId="9" fillId="0" borderId="34" xfId="0" applyNumberFormat="1" applyFont="1" applyBorder="1" applyAlignment="1">
      <alignment horizontal="center" wrapText="1"/>
    </xf>
    <xf numFmtId="49" fontId="9" fillId="0" borderId="28" xfId="0" applyNumberFormat="1" applyFont="1" applyBorder="1" applyAlignment="1">
      <alignment horizontal="center" wrapText="1"/>
    </xf>
    <xf numFmtId="0" fontId="9" fillId="0" borderId="33" xfId="0" applyFont="1" applyBorder="1" applyAlignment="1">
      <alignment horizontal="center" wrapText="1"/>
    </xf>
    <xf numFmtId="49" fontId="3" fillId="0" borderId="0" xfId="0" applyNumberFormat="1" applyFont="1"/>
    <xf numFmtId="0" fontId="0" fillId="0" borderId="35" xfId="0" applyBorder="1"/>
    <xf numFmtId="166" fontId="1" fillId="0" borderId="4" xfId="1" applyNumberFormat="1" applyFont="1" applyBorder="1" applyProtection="1">
      <protection locked="0"/>
    </xf>
    <xf numFmtId="166" fontId="1" fillId="0" borderId="13" xfId="1" applyNumberFormat="1" applyBorder="1" applyProtection="1">
      <protection locked="0"/>
    </xf>
    <xf numFmtId="0" fontId="0" fillId="0" borderId="22" xfId="0" applyBorder="1" applyAlignment="1">
      <alignment horizontal="center"/>
    </xf>
    <xf numFmtId="166" fontId="1" fillId="0" borderId="22" xfId="1" applyNumberFormat="1" applyFont="1" applyBorder="1"/>
    <xf numFmtId="0" fontId="5" fillId="0" borderId="24" xfId="0" applyFont="1" applyBorder="1" applyAlignment="1">
      <alignment horizontal="center"/>
    </xf>
    <xf numFmtId="0" fontId="5" fillId="0" borderId="12" xfId="0" applyFont="1" applyBorder="1" applyAlignment="1">
      <alignment horizontal="center"/>
    </xf>
    <xf numFmtId="49" fontId="3" fillId="0" borderId="22" xfId="0" applyNumberFormat="1" applyFont="1" applyBorder="1" applyAlignment="1">
      <alignment horizontal="left"/>
    </xf>
    <xf numFmtId="164" fontId="0" fillId="0" borderId="31" xfId="0" applyNumberFormat="1" applyBorder="1" applyAlignment="1">
      <alignment horizontal="center"/>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0" fontId="0" fillId="0" borderId="26" xfId="0" applyBorder="1" applyAlignment="1">
      <alignment horizontal="center"/>
    </xf>
    <xf numFmtId="0" fontId="0" fillId="0" borderId="1" xfId="0" applyBorder="1" applyAlignment="1">
      <alignment horizontal="center"/>
    </xf>
    <xf numFmtId="0" fontId="3" fillId="0" borderId="26" xfId="0" applyFont="1" applyBorder="1" applyAlignment="1">
      <alignment horizontal="center"/>
    </xf>
    <xf numFmtId="0" fontId="0" fillId="0" borderId="7" xfId="0" applyBorder="1" applyAlignment="1">
      <alignment horizontal="center"/>
    </xf>
    <xf numFmtId="49" fontId="2" fillId="0" borderId="0" xfId="0" applyNumberFormat="1" applyFont="1"/>
    <xf numFmtId="49" fontId="5" fillId="0" borderId="0" xfId="0" applyNumberFormat="1" applyFont="1"/>
    <xf numFmtId="0" fontId="0" fillId="0" borderId="18" xfId="0" applyBorder="1" applyAlignment="1">
      <alignment wrapText="1"/>
    </xf>
    <xf numFmtId="0" fontId="4" fillId="0" borderId="10" xfId="3" applyFont="1" applyBorder="1"/>
    <xf numFmtId="49" fontId="0" fillId="0" borderId="15" xfId="0" applyNumberFormat="1" applyBorder="1" applyAlignment="1">
      <alignment horizontal="center"/>
    </xf>
    <xf numFmtId="49" fontId="0" fillId="0" borderId="21" xfId="0" applyNumberFormat="1" applyBorder="1" applyAlignment="1">
      <alignment horizontal="center"/>
    </xf>
    <xf numFmtId="49" fontId="0" fillId="0" borderId="2" xfId="0" applyNumberFormat="1" applyBorder="1" applyAlignment="1" applyProtection="1">
      <alignment horizontal="center"/>
      <protection locked="0"/>
    </xf>
    <xf numFmtId="0" fontId="0" fillId="0" borderId="15" xfId="0" applyBorder="1" applyAlignment="1" applyProtection="1">
      <alignment horizontal="center"/>
      <protection locked="0"/>
    </xf>
    <xf numFmtId="166" fontId="1" fillId="0" borderId="22" xfId="1" applyNumberFormat="1" applyBorder="1" applyProtection="1">
      <protection locked="0"/>
    </xf>
    <xf numFmtId="166" fontId="1" fillId="0" borderId="36" xfId="1" applyNumberFormat="1" applyBorder="1" applyProtection="1">
      <protection locked="0"/>
    </xf>
    <xf numFmtId="165" fontId="1" fillId="0" borderId="37" xfId="2" applyNumberFormat="1" applyFont="1" applyBorder="1"/>
    <xf numFmtId="165" fontId="0" fillId="0" borderId="18" xfId="0" applyNumberFormat="1" applyBorder="1"/>
    <xf numFmtId="165" fontId="0" fillId="0" borderId="17" xfId="0" applyNumberFormat="1" applyBorder="1"/>
    <xf numFmtId="165" fontId="0" fillId="0" borderId="37" xfId="0" applyNumberFormat="1" applyBorder="1"/>
    <xf numFmtId="44" fontId="1" fillId="0" borderId="17" xfId="2" applyBorder="1"/>
    <xf numFmtId="165" fontId="1" fillId="0" borderId="36" xfId="2" applyNumberFormat="1" applyBorder="1" applyProtection="1">
      <protection locked="0"/>
    </xf>
    <xf numFmtId="165" fontId="1" fillId="0" borderId="13" xfId="2" applyNumberFormat="1" applyBorder="1" applyProtection="1">
      <protection locked="0"/>
    </xf>
    <xf numFmtId="165" fontId="1" fillId="0" borderId="17" xfId="2" applyNumberFormat="1" applyFont="1" applyBorder="1" applyProtection="1"/>
    <xf numFmtId="165" fontId="1" fillId="0" borderId="13" xfId="2" applyNumberFormat="1" applyFont="1" applyBorder="1" applyProtection="1">
      <protection locked="0"/>
    </xf>
    <xf numFmtId="165" fontId="1" fillId="0" borderId="9" xfId="2" applyNumberFormat="1" applyFont="1" applyBorder="1" applyProtection="1"/>
    <xf numFmtId="166" fontId="1" fillId="0" borderId="22" xfId="1" applyNumberFormat="1" applyBorder="1" applyProtection="1"/>
    <xf numFmtId="166" fontId="1" fillId="0" borderId="36" xfId="1" applyNumberFormat="1" applyFont="1" applyBorder="1" applyProtection="1">
      <protection locked="0"/>
    </xf>
    <xf numFmtId="165" fontId="1" fillId="0" borderId="9" xfId="2" applyNumberFormat="1" applyBorder="1"/>
    <xf numFmtId="165" fontId="1" fillId="0" borderId="17" xfId="2" applyNumberFormat="1" applyBorder="1" applyProtection="1"/>
    <xf numFmtId="165" fontId="1" fillId="0" borderId="9" xfId="2" applyNumberFormat="1" applyBorder="1" applyProtection="1"/>
    <xf numFmtId="165" fontId="1" fillId="0" borderId="17" xfId="2" applyNumberFormat="1" applyFont="1" applyBorder="1" applyProtection="1">
      <protection locked="0"/>
    </xf>
    <xf numFmtId="165" fontId="1" fillId="0" borderId="37" xfId="2" applyNumberFormat="1" applyBorder="1" applyProtection="1"/>
    <xf numFmtId="0" fontId="0" fillId="0" borderId="18" xfId="0" applyBorder="1"/>
    <xf numFmtId="0" fontId="0" fillId="0" borderId="38" xfId="0" applyBorder="1" applyAlignment="1">
      <alignment horizontal="center" wrapText="1"/>
    </xf>
    <xf numFmtId="170" fontId="0" fillId="0" borderId="15" xfId="0" applyNumberFormat="1" applyBorder="1" applyAlignment="1">
      <alignment horizontal="center"/>
    </xf>
    <xf numFmtId="170" fontId="0" fillId="0" borderId="2" xfId="0" applyNumberFormat="1" applyBorder="1" applyAlignment="1">
      <alignment horizontal="center"/>
    </xf>
    <xf numFmtId="166" fontId="1" fillId="0" borderId="36" xfId="1" applyNumberFormat="1" applyBorder="1" applyAlignment="1" applyProtection="1">
      <alignment horizontal="center"/>
      <protection locked="0"/>
    </xf>
    <xf numFmtId="0" fontId="4" fillId="0" borderId="40" xfId="3" applyFont="1" applyBorder="1"/>
    <xf numFmtId="0" fontId="4" fillId="0" borderId="39" xfId="3" applyFont="1" applyBorder="1" applyAlignment="1">
      <alignment horizontal="centerContinuous"/>
    </xf>
    <xf numFmtId="3" fontId="0" fillId="0" borderId="2" xfId="0" applyNumberFormat="1" applyBorder="1" applyAlignment="1">
      <alignment horizontal="center"/>
    </xf>
    <xf numFmtId="166" fontId="0" fillId="0" borderId="1" xfId="1" applyNumberFormat="1" applyFont="1" applyBorder="1" applyProtection="1">
      <protection locked="0"/>
    </xf>
    <xf numFmtId="166" fontId="0" fillId="0" borderId="2" xfId="1" applyNumberFormat="1" applyFont="1" applyBorder="1" applyProtection="1">
      <protection locked="0"/>
    </xf>
    <xf numFmtId="44" fontId="0" fillId="0" borderId="9" xfId="0" applyNumberFormat="1" applyBorder="1"/>
    <xf numFmtId="166" fontId="0" fillId="0" borderId="9" xfId="1" applyNumberFormat="1" applyFont="1" applyBorder="1"/>
    <xf numFmtId="166" fontId="0" fillId="0" borderId="13" xfId="1" applyNumberFormat="1" applyFont="1" applyBorder="1" applyAlignment="1">
      <alignment horizontal="center"/>
    </xf>
    <xf numFmtId="49" fontId="3" fillId="0" borderId="0" xfId="0" applyNumberFormat="1" applyFont="1" applyAlignment="1">
      <alignment horizontal="center"/>
    </xf>
    <xf numFmtId="0" fontId="0" fillId="0" borderId="14" xfId="0" applyBorder="1" applyAlignment="1">
      <alignment horizontal="left"/>
    </xf>
    <xf numFmtId="49" fontId="0" fillId="0" borderId="4" xfId="0" applyNumberFormat="1" applyBorder="1" applyAlignment="1" applyProtection="1">
      <alignment horizontal="center"/>
      <protection locked="0"/>
    </xf>
    <xf numFmtId="49" fontId="3" fillId="0" borderId="21" xfId="0" applyNumberFormat="1" applyFont="1" applyBorder="1" applyAlignment="1">
      <alignment horizontal="center"/>
    </xf>
    <xf numFmtId="166" fontId="1" fillId="0" borderId="13" xfId="1" applyNumberFormat="1" applyFont="1" applyBorder="1" applyProtection="1">
      <protection locked="0"/>
    </xf>
    <xf numFmtId="166" fontId="0" fillId="0" borderId="0" xfId="1" applyNumberFormat="1" applyFont="1"/>
    <xf numFmtId="166" fontId="0" fillId="0" borderId="7" xfId="1" applyNumberFormat="1" applyFont="1" applyBorder="1" applyAlignment="1">
      <alignment horizontal="center"/>
    </xf>
    <xf numFmtId="0" fontId="0" fillId="0" borderId="4" xfId="0" applyBorder="1" applyAlignment="1" applyProtection="1">
      <alignment horizontal="center"/>
      <protection locked="0"/>
    </xf>
    <xf numFmtId="0" fontId="0" fillId="0" borderId="0" xfId="0" applyAlignment="1" applyProtection="1">
      <alignment horizontal="left"/>
      <protection locked="0"/>
    </xf>
    <xf numFmtId="49" fontId="0" fillId="0" borderId="0" xfId="0" applyNumberFormat="1" applyAlignment="1">
      <alignment horizontal="left"/>
    </xf>
    <xf numFmtId="166" fontId="0" fillId="0" borderId="3" xfId="1" applyNumberFormat="1" applyFont="1" applyBorder="1" applyAlignment="1" applyProtection="1">
      <alignment horizontal="center" wrapText="1"/>
      <protection locked="0"/>
    </xf>
    <xf numFmtId="166" fontId="0" fillId="0" borderId="25" xfId="1" applyNumberFormat="1" applyFont="1"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6" fontId="0" fillId="0" borderId="4" xfId="1" applyNumberFormat="1" applyFont="1" applyBorder="1"/>
    <xf numFmtId="166" fontId="0" fillId="0" borderId="15" xfId="1" applyNumberFormat="1" applyFont="1" applyBorder="1" applyProtection="1">
      <protection locked="0"/>
    </xf>
    <xf numFmtId="166" fontId="0" fillId="0" borderId="9" xfId="1" applyNumberFormat="1" applyFont="1" applyBorder="1" applyProtection="1">
      <protection locked="0"/>
    </xf>
    <xf numFmtId="166" fontId="0" fillId="0" borderId="17" xfId="1" applyNumberFormat="1" applyFont="1" applyBorder="1"/>
    <xf numFmtId="166" fontId="0" fillId="0" borderId="2" xfId="1" applyNumberFormat="1" applyFont="1" applyBorder="1"/>
    <xf numFmtId="166" fontId="0" fillId="0" borderId="13" xfId="1" applyNumberFormat="1" applyFont="1" applyBorder="1"/>
    <xf numFmtId="166" fontId="0" fillId="0" borderId="15" xfId="1" applyNumberFormat="1" applyFont="1" applyBorder="1"/>
    <xf numFmtId="166" fontId="0" fillId="0" borderId="4" xfId="1" applyNumberFormat="1" applyFont="1" applyBorder="1" applyProtection="1">
      <protection locked="0"/>
    </xf>
    <xf numFmtId="166" fontId="0" fillId="0" borderId="37" xfId="1" applyNumberFormat="1" applyFont="1" applyBorder="1"/>
    <xf numFmtId="166" fontId="0" fillId="0" borderId="41" xfId="1" applyNumberFormat="1" applyFont="1" applyBorder="1"/>
    <xf numFmtId="166" fontId="0" fillId="0" borderId="3" xfId="1" applyNumberFormat="1" applyFont="1" applyBorder="1" applyAlignment="1">
      <alignment horizontal="center"/>
    </xf>
    <xf numFmtId="166" fontId="0" fillId="0" borderId="22" xfId="1" applyNumberFormat="1" applyFont="1" applyBorder="1" applyProtection="1">
      <protection locked="0"/>
    </xf>
    <xf numFmtId="166" fontId="4" fillId="0" borderId="17" xfId="1" applyNumberFormat="1" applyFont="1" applyBorder="1"/>
    <xf numFmtId="166" fontId="0" fillId="0" borderId="42" xfId="1" applyNumberFormat="1" applyFont="1" applyBorder="1"/>
    <xf numFmtId="166" fontId="0" fillId="0" borderId="43" xfId="1" applyNumberFormat="1" applyFont="1" applyBorder="1"/>
    <xf numFmtId="166" fontId="0" fillId="0" borderId="3" xfId="1" applyNumberFormat="1" applyFont="1" applyBorder="1"/>
    <xf numFmtId="166" fontId="0" fillId="0" borderId="22" xfId="1" applyNumberFormat="1" applyFont="1" applyBorder="1"/>
    <xf numFmtId="166" fontId="0" fillId="0" borderId="42" xfId="1" applyNumberFormat="1" applyFont="1" applyBorder="1" applyAlignment="1">
      <alignment horizontal="left"/>
    </xf>
    <xf numFmtId="165" fontId="1" fillId="0" borderId="0" xfId="2" applyNumberFormat="1" applyFont="1" applyBorder="1" applyProtection="1">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166" fontId="3" fillId="0" borderId="42" xfId="1" applyNumberFormat="1" applyFont="1" applyBorder="1"/>
    <xf numFmtId="166" fontId="0" fillId="0" borderId="36" xfId="1" applyNumberFormat="1" applyFont="1" applyBorder="1" applyAlignment="1">
      <alignment horizontal="center"/>
    </xf>
    <xf numFmtId="166" fontId="0" fillId="0" borderId="44" xfId="1" applyNumberFormat="1" applyFont="1" applyBorder="1" applyAlignment="1" applyProtection="1">
      <alignment horizontal="center"/>
      <protection locked="0"/>
    </xf>
    <xf numFmtId="166" fontId="0" fillId="0" borderId="15" xfId="1" applyNumberFormat="1" applyFont="1" applyBorder="1" applyAlignment="1" applyProtection="1">
      <alignment horizontal="center"/>
      <protection locked="0"/>
    </xf>
    <xf numFmtId="166" fontId="0" fillId="0" borderId="22" xfId="1" applyNumberFormat="1" applyFont="1" applyBorder="1" applyAlignment="1" applyProtection="1">
      <alignment horizontal="center"/>
      <protection locked="0"/>
    </xf>
    <xf numFmtId="166" fontId="0" fillId="0" borderId="17" xfId="1" applyNumberFormat="1" applyFont="1" applyBorder="1" applyAlignment="1" applyProtection="1">
      <alignment horizontal="center"/>
      <protection locked="0"/>
    </xf>
    <xf numFmtId="166" fontId="0" fillId="0" borderId="22" xfId="1" applyNumberFormat="1" applyFont="1" applyBorder="1" applyAlignment="1">
      <alignment horizontal="center"/>
    </xf>
    <xf numFmtId="166" fontId="0" fillId="0" borderId="37" xfId="1" applyNumberFormat="1" applyFont="1" applyBorder="1" applyAlignment="1">
      <alignment horizontal="center"/>
    </xf>
    <xf numFmtId="166" fontId="0" fillId="0" borderId="45" xfId="1" applyNumberFormat="1" applyFont="1" applyBorder="1" applyProtection="1">
      <protection locked="0"/>
    </xf>
    <xf numFmtId="166" fontId="0" fillId="0" borderId="0" xfId="1" applyNumberFormat="1" applyFont="1" applyBorder="1" applyProtection="1">
      <protection locked="0"/>
    </xf>
    <xf numFmtId="166" fontId="0" fillId="0" borderId="46" xfId="1" applyNumberFormat="1" applyFont="1" applyBorder="1" applyProtection="1">
      <protection locked="0"/>
    </xf>
    <xf numFmtId="166" fontId="0" fillId="0" borderId="3" xfId="1" applyNumberFormat="1" applyFont="1" applyBorder="1" applyProtection="1">
      <protection locked="0"/>
    </xf>
    <xf numFmtId="166" fontId="0" fillId="0" borderId="47" xfId="1" applyNumberFormat="1" applyFont="1" applyBorder="1" applyProtection="1">
      <protection locked="0"/>
    </xf>
    <xf numFmtId="166" fontId="0" fillId="0" borderId="26" xfId="1" applyNumberFormat="1" applyFont="1" applyBorder="1" applyProtection="1">
      <protection locked="0"/>
    </xf>
    <xf numFmtId="166" fontId="0" fillId="0" borderId="48" xfId="1" applyNumberFormat="1" applyFont="1" applyBorder="1" applyProtection="1">
      <protection locked="0"/>
    </xf>
    <xf numFmtId="166" fontId="0" fillId="0" borderId="25" xfId="1" applyNumberFormat="1" applyFont="1" applyBorder="1" applyProtection="1">
      <protection locked="0"/>
    </xf>
    <xf numFmtId="166" fontId="0" fillId="0" borderId="13" xfId="1" applyNumberFormat="1" applyFont="1" applyBorder="1" applyProtection="1">
      <protection locked="0"/>
    </xf>
    <xf numFmtId="166" fontId="0" fillId="0" borderId="24" xfId="1" applyNumberFormat="1" applyFont="1" applyBorder="1" applyProtection="1">
      <protection locked="0"/>
    </xf>
    <xf numFmtId="166" fontId="0" fillId="0" borderId="49" xfId="1" applyNumberFormat="1" applyFont="1" applyBorder="1" applyProtection="1">
      <protection locked="0"/>
    </xf>
    <xf numFmtId="166" fontId="0" fillId="0" borderId="10" xfId="1" applyNumberFormat="1" applyFont="1" applyBorder="1" applyProtection="1">
      <protection locked="0"/>
    </xf>
    <xf numFmtId="166" fontId="0" fillId="0" borderId="50" xfId="1" applyNumberFormat="1" applyFont="1" applyBorder="1" applyProtection="1">
      <protection locked="0"/>
    </xf>
    <xf numFmtId="166" fontId="0" fillId="0" borderId="23" xfId="1" applyNumberFormat="1" applyFont="1" applyBorder="1" applyProtection="1">
      <protection locked="0"/>
    </xf>
    <xf numFmtId="166" fontId="9" fillId="0" borderId="51" xfId="1" applyNumberFormat="1" applyFont="1" applyBorder="1" applyAlignment="1">
      <alignment horizontal="center"/>
    </xf>
    <xf numFmtId="166" fontId="9" fillId="0" borderId="28" xfId="1" applyNumberFormat="1" applyFont="1" applyBorder="1"/>
    <xf numFmtId="166" fontId="9" fillId="0" borderId="33" xfId="1" applyNumberFormat="1" applyFont="1" applyBorder="1" applyAlignment="1">
      <alignment horizontal="center"/>
    </xf>
    <xf numFmtId="166" fontId="9" fillId="0" borderId="20" xfId="1" applyNumberFormat="1" applyFont="1" applyBorder="1" applyAlignment="1">
      <alignment horizontal="center"/>
    </xf>
    <xf numFmtId="166" fontId="9" fillId="0" borderId="17" xfId="1" applyNumberFormat="1" applyFont="1" applyBorder="1" applyAlignment="1">
      <alignment horizontal="center"/>
    </xf>
    <xf numFmtId="166" fontId="0" fillId="0" borderId="35" xfId="1" applyNumberFormat="1" applyFont="1" applyBorder="1" applyProtection="1">
      <protection locked="0"/>
    </xf>
    <xf numFmtId="166" fontId="0" fillId="0" borderId="52" xfId="1" applyNumberFormat="1" applyFont="1" applyBorder="1" applyProtection="1">
      <protection locked="0"/>
    </xf>
    <xf numFmtId="166" fontId="0" fillId="0" borderId="36" xfId="1" applyNumberFormat="1" applyFont="1" applyBorder="1" applyProtection="1">
      <protection locked="0"/>
    </xf>
    <xf numFmtId="166" fontId="9" fillId="0" borderId="39" xfId="1" applyNumberFormat="1" applyFont="1" applyBorder="1" applyAlignment="1">
      <alignment horizontal="center"/>
    </xf>
    <xf numFmtId="166" fontId="9" fillId="0" borderId="10" xfId="1" applyNumberFormat="1" applyFont="1" applyBorder="1"/>
    <xf numFmtId="166" fontId="9" fillId="0" borderId="50" xfId="1" applyNumberFormat="1" applyFont="1" applyBorder="1" applyAlignment="1">
      <alignment horizontal="center"/>
    </xf>
    <xf numFmtId="166" fontId="9" fillId="0" borderId="23" xfId="1" applyNumberFormat="1" applyFont="1" applyBorder="1" applyAlignment="1">
      <alignment horizontal="center"/>
    </xf>
    <xf numFmtId="166" fontId="9" fillId="0" borderId="9" xfId="1" applyNumberFormat="1" applyFont="1" applyBorder="1" applyAlignment="1">
      <alignment horizontal="center"/>
    </xf>
    <xf numFmtId="166" fontId="9" fillId="0" borderId="49" xfId="1" applyNumberFormat="1" applyFont="1" applyBorder="1" applyAlignment="1">
      <alignment horizontal="center"/>
    </xf>
    <xf numFmtId="166" fontId="9" fillId="0" borderId="35" xfId="1" applyNumberFormat="1" applyFont="1" applyBorder="1" applyAlignment="1">
      <alignment horizontal="center"/>
    </xf>
    <xf numFmtId="166" fontId="9" fillId="0" borderId="52" xfId="1" applyNumberFormat="1" applyFont="1" applyBorder="1" applyAlignment="1">
      <alignment horizontal="center"/>
    </xf>
    <xf numFmtId="166" fontId="9" fillId="0" borderId="36" xfId="1" applyNumberFormat="1" applyFont="1" applyBorder="1" applyAlignment="1">
      <alignment horizontal="center"/>
    </xf>
    <xf numFmtId="166" fontId="9" fillId="0" borderId="22" xfId="1" applyNumberFormat="1" applyFont="1" applyBorder="1" applyAlignment="1">
      <alignment horizontal="center"/>
    </xf>
    <xf numFmtId="166" fontId="0" fillId="0" borderId="19" xfId="1" applyNumberFormat="1" applyFont="1" applyBorder="1" applyAlignment="1" applyProtection="1">
      <alignment horizontal="center"/>
    </xf>
    <xf numFmtId="166" fontId="0" fillId="0" borderId="15" xfId="1" applyNumberFormat="1" applyFont="1" applyBorder="1" applyAlignment="1" applyProtection="1">
      <alignment horizontal="center"/>
    </xf>
    <xf numFmtId="166" fontId="0" fillId="0" borderId="2" xfId="1" applyNumberFormat="1" applyFont="1" applyBorder="1" applyAlignment="1" applyProtection="1">
      <alignment horizontal="center"/>
    </xf>
    <xf numFmtId="166" fontId="0" fillId="0" borderId="21" xfId="1" applyNumberFormat="1" applyFont="1" applyBorder="1" applyProtection="1">
      <protection locked="0"/>
    </xf>
    <xf numFmtId="166" fontId="0" fillId="0" borderId="22" xfId="1" applyNumberFormat="1" applyFont="1" applyBorder="1" applyAlignment="1" applyProtection="1">
      <alignment horizontal="center"/>
    </xf>
    <xf numFmtId="166" fontId="0" fillId="0" borderId="7" xfId="1" applyNumberFormat="1" applyFont="1" applyBorder="1" applyProtection="1">
      <protection locked="0"/>
    </xf>
    <xf numFmtId="166" fontId="1" fillId="0" borderId="26" xfId="1" applyNumberFormat="1" applyBorder="1" applyAlignment="1" applyProtection="1">
      <alignment horizontal="left"/>
      <protection locked="0"/>
    </xf>
    <xf numFmtId="166" fontId="1" fillId="0" borderId="15" xfId="1" applyNumberFormat="1" applyBorder="1" applyAlignment="1" applyProtection="1">
      <alignment horizontal="left"/>
      <protection locked="0"/>
    </xf>
    <xf numFmtId="166" fontId="1" fillId="0" borderId="21" xfId="1" applyNumberFormat="1" applyBorder="1" applyAlignment="1" applyProtection="1">
      <alignment horizontal="left"/>
      <protection locked="0"/>
    </xf>
    <xf numFmtId="166" fontId="1" fillId="0" borderId="22" xfId="1" applyNumberFormat="1" applyBorder="1" applyAlignment="1" applyProtection="1">
      <alignment horizontal="left"/>
      <protection locked="0"/>
    </xf>
    <xf numFmtId="166" fontId="0" fillId="0" borderId="17" xfId="1" applyNumberFormat="1" applyFont="1" applyBorder="1" applyAlignment="1" applyProtection="1">
      <alignment horizontal="center"/>
    </xf>
    <xf numFmtId="166" fontId="0" fillId="0" borderId="19" xfId="1" applyNumberFormat="1" applyFont="1" applyBorder="1" applyProtection="1">
      <protection locked="0"/>
    </xf>
    <xf numFmtId="166" fontId="0" fillId="0" borderId="0" xfId="1" applyNumberFormat="1" applyFont="1" applyProtection="1">
      <protection locked="0"/>
    </xf>
    <xf numFmtId="166" fontId="0" fillId="0" borderId="19" xfId="1" applyNumberFormat="1" applyFont="1" applyBorder="1" applyAlignment="1">
      <alignment horizontal="center"/>
    </xf>
    <xf numFmtId="166" fontId="0" fillId="0" borderId="15" xfId="1" applyNumberFormat="1" applyFont="1" applyBorder="1" applyAlignment="1">
      <alignment horizontal="center"/>
    </xf>
    <xf numFmtId="166" fontId="0" fillId="0" borderId="27" xfId="1" applyNumberFormat="1" applyFont="1" applyBorder="1" applyProtection="1">
      <protection locked="0"/>
    </xf>
    <xf numFmtId="166" fontId="0" fillId="0" borderId="14" xfId="1" applyNumberFormat="1" applyFont="1" applyBorder="1" applyProtection="1">
      <protection locked="0"/>
    </xf>
    <xf numFmtId="166" fontId="0" fillId="0" borderId="2" xfId="1" applyNumberFormat="1" applyFont="1" applyBorder="1" applyAlignment="1">
      <alignment horizontal="center"/>
    </xf>
    <xf numFmtId="166" fontId="0" fillId="0" borderId="20" xfId="1" applyNumberFormat="1" applyFont="1" applyBorder="1" applyAlignment="1">
      <alignment horizontal="center"/>
    </xf>
    <xf numFmtId="166" fontId="0" fillId="0" borderId="20" xfId="1" applyNumberFormat="1" applyFont="1" applyFill="1" applyBorder="1" applyAlignment="1">
      <alignment horizontal="center"/>
    </xf>
    <xf numFmtId="166" fontId="0" fillId="0" borderId="25" xfId="1" applyNumberFormat="1" applyFont="1" applyBorder="1" applyAlignment="1" applyProtection="1">
      <alignment horizontal="center" wrapText="1"/>
      <protection locked="0"/>
    </xf>
    <xf numFmtId="166" fontId="0" fillId="0" borderId="25" xfId="1" applyNumberFormat="1" applyFont="1" applyBorder="1" applyAlignment="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35" xfId="1" applyNumberFormat="1" applyFont="1" applyBorder="1" applyAlignment="1">
      <alignment horizontal="center"/>
    </xf>
    <xf numFmtId="166" fontId="0" fillId="0" borderId="10" xfId="1" applyNumberFormat="1" applyFont="1" applyBorder="1" applyAlignment="1">
      <alignment horizontal="center"/>
    </xf>
    <xf numFmtId="166" fontId="0" fillId="0" borderId="0" xfId="0" applyNumberFormat="1"/>
    <xf numFmtId="166" fontId="0" fillId="0" borderId="53" xfId="1" applyNumberFormat="1" applyFont="1" applyBorder="1" applyProtection="1">
      <protection locked="0"/>
    </xf>
    <xf numFmtId="166" fontId="0" fillId="0" borderId="21" xfId="1" applyNumberFormat="1" applyFont="1" applyBorder="1"/>
    <xf numFmtId="165" fontId="1" fillId="0" borderId="22" xfId="2" applyNumberFormat="1" applyBorder="1" applyProtection="1"/>
    <xf numFmtId="166" fontId="0" fillId="0" borderId="4" xfId="1" applyNumberFormat="1" applyFont="1" applyBorder="1" applyAlignment="1">
      <alignment horizontal="center"/>
    </xf>
    <xf numFmtId="49" fontId="0" fillId="0" borderId="12" xfId="0" applyNumberFormat="1" applyBorder="1" applyAlignment="1" applyProtection="1">
      <alignment horizontal="left"/>
      <protection locked="0"/>
    </xf>
    <xf numFmtId="49" fontId="4" fillId="0" borderId="2" xfId="0" applyNumberFormat="1" applyFont="1" applyBorder="1" applyAlignment="1">
      <alignment horizontal="left"/>
    </xf>
    <xf numFmtId="49" fontId="4" fillId="0" borderId="15" xfId="0" applyNumberFormat="1" applyFont="1" applyBorder="1"/>
    <xf numFmtId="166" fontId="0" fillId="0" borderId="8" xfId="1" applyNumberFormat="1" applyFont="1" applyBorder="1"/>
    <xf numFmtId="166" fontId="0" fillId="0" borderId="23" xfId="1" applyNumberFormat="1" applyFont="1" applyBorder="1"/>
    <xf numFmtId="165" fontId="1" fillId="0" borderId="9" xfId="2" applyNumberFormat="1" applyFont="1" applyBorder="1"/>
    <xf numFmtId="165" fontId="0" fillId="0" borderId="17" xfId="2" applyNumberFormat="1" applyFont="1" applyBorder="1"/>
    <xf numFmtId="166" fontId="0" fillId="0" borderId="4"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xf>
    <xf numFmtId="166" fontId="0" fillId="0" borderId="44" xfId="1" applyNumberFormat="1" applyFont="1" applyBorder="1" applyAlignment="1">
      <alignment horizontal="center"/>
    </xf>
    <xf numFmtId="166" fontId="0" fillId="0" borderId="9" xfId="1" applyNumberFormat="1" applyFont="1" applyBorder="1" applyAlignment="1">
      <alignment horizontal="center"/>
    </xf>
    <xf numFmtId="166" fontId="0" fillId="0" borderId="0" xfId="1" applyNumberFormat="1" applyFont="1" applyAlignment="1">
      <alignment horizontal="center"/>
    </xf>
    <xf numFmtId="166" fontId="0" fillId="0" borderId="17" xfId="1" applyNumberFormat="1" applyFont="1" applyBorder="1" applyAlignment="1">
      <alignment horizontal="center" wrapText="1"/>
    </xf>
    <xf numFmtId="166" fontId="0" fillId="0" borderId="17" xfId="1" applyNumberFormat="1" applyFont="1" applyBorder="1" applyProtection="1">
      <protection locked="0"/>
    </xf>
    <xf numFmtId="166" fontId="0" fillId="0" borderId="23" xfId="1" applyNumberFormat="1" applyFont="1" applyBorder="1" applyProtection="1"/>
    <xf numFmtId="166" fontId="0" fillId="0" borderId="4" xfId="1" applyNumberFormat="1" applyFont="1" applyBorder="1" applyAlignment="1" applyProtection="1">
      <alignment wrapText="1"/>
      <protection locked="0"/>
    </xf>
    <xf numFmtId="166" fontId="0" fillId="0" borderId="0" xfId="1" applyNumberFormat="1" applyFont="1" applyBorder="1"/>
    <xf numFmtId="9" fontId="0" fillId="0" borderId="2" xfId="4" applyFont="1" applyBorder="1"/>
    <xf numFmtId="9" fontId="0" fillId="0" borderId="15" xfId="4" applyFont="1" applyBorder="1"/>
    <xf numFmtId="9" fontId="0" fillId="0" borderId="9" xfId="4" applyFont="1" applyBorder="1"/>
    <xf numFmtId="9" fontId="0" fillId="0" borderId="17" xfId="4" applyFont="1" applyBorder="1"/>
    <xf numFmtId="166" fontId="0" fillId="0" borderId="14" xfId="1" applyNumberFormat="1" applyFont="1" applyBorder="1" applyAlignment="1">
      <alignment horizontal="center"/>
    </xf>
    <xf numFmtId="166" fontId="0" fillId="0" borderId="42" xfId="1" applyNumberFormat="1" applyFont="1" applyBorder="1" applyAlignment="1">
      <alignment horizontal="center"/>
    </xf>
    <xf numFmtId="166" fontId="0" fillId="0" borderId="27" xfId="1" applyNumberFormat="1" applyFont="1" applyBorder="1" applyAlignment="1">
      <alignment horizontal="left"/>
    </xf>
    <xf numFmtId="166" fontId="0" fillId="0" borderId="24" xfId="1" applyNumberFormat="1" applyFont="1" applyBorder="1" applyAlignment="1">
      <alignment horizontal="left"/>
    </xf>
    <xf numFmtId="166" fontId="0" fillId="0" borderId="0" xfId="1" applyNumberFormat="1" applyFont="1" applyAlignment="1">
      <alignment horizontal="left"/>
    </xf>
    <xf numFmtId="166" fontId="0" fillId="0" borderId="25" xfId="1" applyNumberFormat="1" applyFont="1" applyBorder="1"/>
    <xf numFmtId="166" fontId="0" fillId="0" borderId="4" xfId="1" applyNumberFormat="1" applyFont="1" applyBorder="1" applyAlignment="1">
      <alignment horizontal="center" wrapText="1"/>
    </xf>
    <xf numFmtId="166" fontId="0" fillId="0" borderId="13" xfId="1" applyNumberFormat="1" applyFont="1" applyBorder="1" applyAlignment="1">
      <alignment horizontal="center" wrapText="1"/>
    </xf>
    <xf numFmtId="166" fontId="3" fillId="0" borderId="37" xfId="1" applyNumberFormat="1" applyFont="1" applyBorder="1" applyAlignment="1">
      <alignment horizontal="center"/>
    </xf>
    <xf numFmtId="166" fontId="0" fillId="0" borderId="17" xfId="1" applyNumberFormat="1" applyFont="1" applyBorder="1" applyAlignment="1">
      <alignment horizontal="center"/>
    </xf>
    <xf numFmtId="166" fontId="0" fillId="0" borderId="15" xfId="1" applyNumberFormat="1" applyFont="1" applyBorder="1" applyAlignment="1" applyProtection="1">
      <alignment wrapText="1"/>
      <protection locked="0"/>
    </xf>
    <xf numFmtId="166" fontId="0" fillId="0" borderId="25" xfId="1" applyNumberFormat="1" applyFont="1" applyBorder="1" applyAlignment="1" applyProtection="1">
      <alignment wrapText="1"/>
      <protection locked="0"/>
    </xf>
    <xf numFmtId="166" fontId="0" fillId="0" borderId="15" xfId="1" applyNumberFormat="1" applyFont="1" applyBorder="1" applyAlignment="1" applyProtection="1">
      <alignment horizontal="left" wrapText="1"/>
      <protection locked="0"/>
    </xf>
    <xf numFmtId="166" fontId="0" fillId="0" borderId="25" xfId="1" applyNumberFormat="1" applyFont="1" applyBorder="1" applyAlignment="1" applyProtection="1">
      <alignment horizontal="left" wrapText="1"/>
      <protection locked="0"/>
    </xf>
    <xf numFmtId="166" fontId="0" fillId="0" borderId="15" xfId="1" applyNumberFormat="1" applyFont="1" applyBorder="1" applyAlignment="1" applyProtection="1">
      <alignment horizontal="center" wrapText="1"/>
      <protection locked="0"/>
    </xf>
    <xf numFmtId="166" fontId="0" fillId="0" borderId="15" xfId="1" applyNumberFormat="1" applyFont="1" applyBorder="1" applyAlignment="1">
      <alignment horizontal="center" wrapText="1"/>
    </xf>
    <xf numFmtId="166" fontId="0" fillId="0" borderId="2" xfId="1" applyNumberFormat="1" applyFont="1" applyBorder="1" applyAlignment="1" applyProtection="1">
      <alignment horizontal="center" wrapText="1"/>
      <protection locked="0"/>
    </xf>
    <xf numFmtId="166" fontId="0" fillId="0" borderId="3" xfId="1" applyNumberFormat="1" applyFont="1" applyBorder="1" applyAlignment="1">
      <alignment horizontal="center" wrapText="1"/>
    </xf>
    <xf numFmtId="166" fontId="0" fillId="0" borderId="22" xfId="1" applyNumberFormat="1" applyFont="1" applyBorder="1" applyAlignment="1">
      <alignment horizontal="center" wrapText="1"/>
    </xf>
    <xf numFmtId="166" fontId="0" fillId="0" borderId="2" xfId="1" applyNumberFormat="1" applyFont="1" applyBorder="1" applyAlignment="1" applyProtection="1">
      <alignment horizontal="center"/>
      <protection locked="0"/>
    </xf>
    <xf numFmtId="166" fontId="0" fillId="0" borderId="18" xfId="1" applyNumberFormat="1" applyFont="1" applyBorder="1" applyAlignment="1">
      <alignment horizontal="center"/>
    </xf>
    <xf numFmtId="166" fontId="0" fillId="0" borderId="24" xfId="1" applyNumberFormat="1" applyFont="1" applyBorder="1"/>
    <xf numFmtId="166" fontId="0" fillId="0" borderId="35" xfId="1" applyNumberFormat="1" applyFont="1" applyBorder="1"/>
    <xf numFmtId="166" fontId="0" fillId="0" borderId="12" xfId="1" applyNumberFormat="1" applyFont="1" applyBorder="1"/>
    <xf numFmtId="166" fontId="0" fillId="0" borderId="28" xfId="1" applyNumberFormat="1" applyFont="1" applyBorder="1"/>
    <xf numFmtId="166" fontId="4" fillId="0" borderId="10" xfId="1" applyNumberFormat="1" applyFont="1" applyBorder="1"/>
    <xf numFmtId="166" fontId="4" fillId="0" borderId="12" xfId="1" applyNumberFormat="1" applyFont="1" applyBorder="1"/>
    <xf numFmtId="166" fontId="4" fillId="0" borderId="13" xfId="1" applyNumberFormat="1" applyFont="1" applyBorder="1"/>
    <xf numFmtId="166" fontId="9" fillId="0" borderId="9" xfId="1" applyNumberFormat="1" applyFont="1" applyBorder="1" applyAlignment="1">
      <alignment horizontal="center" wrapText="1"/>
    </xf>
    <xf numFmtId="166" fontId="9" fillId="0" borderId="44" xfId="1" applyNumberFormat="1" applyFont="1" applyBorder="1" applyAlignment="1">
      <alignment horizontal="center" wrapText="1"/>
    </xf>
    <xf numFmtId="166" fontId="9" fillId="0" borderId="17" xfId="1" applyNumberFormat="1" applyFont="1" applyBorder="1" applyAlignment="1">
      <alignment horizontal="center" wrapText="1"/>
    </xf>
    <xf numFmtId="166" fontId="1" fillId="0" borderId="19" xfId="1" applyNumberFormat="1" applyBorder="1" applyProtection="1">
      <protection locked="0"/>
    </xf>
    <xf numFmtId="165" fontId="0" fillId="0" borderId="15" xfId="2" applyNumberFormat="1" applyFont="1" applyBorder="1" applyAlignment="1">
      <alignment horizontal="center"/>
    </xf>
    <xf numFmtId="165" fontId="0" fillId="0" borderId="22" xfId="2" applyNumberFormat="1" applyFont="1" applyBorder="1" applyAlignment="1">
      <alignment horizontal="center"/>
    </xf>
    <xf numFmtId="165" fontId="0" fillId="0" borderId="4" xfId="2" applyNumberFormat="1" applyFont="1" applyBorder="1" applyAlignment="1">
      <alignment horizontal="center"/>
    </xf>
    <xf numFmtId="165" fontId="0" fillId="0" borderId="9" xfId="2" applyNumberFormat="1" applyFont="1" applyBorder="1" applyAlignment="1">
      <alignment horizontal="center"/>
    </xf>
    <xf numFmtId="165" fontId="0" fillId="0" borderId="17" xfId="2" applyNumberFormat="1" applyFont="1" applyBorder="1" applyAlignment="1">
      <alignment horizontal="center"/>
    </xf>
    <xf numFmtId="166" fontId="0" fillId="0" borderId="44" xfId="1" applyNumberFormat="1" applyFont="1" applyBorder="1" applyProtection="1">
      <protection locked="0"/>
    </xf>
    <xf numFmtId="165" fontId="1" fillId="0" borderId="2" xfId="2" applyNumberFormat="1" applyBorder="1" applyAlignment="1">
      <alignment horizontal="center"/>
    </xf>
    <xf numFmtId="165" fontId="0" fillId="0" borderId="9" xfId="0" applyNumberFormat="1" applyBorder="1"/>
    <xf numFmtId="166" fontId="4" fillId="0" borderId="15" xfId="1" applyNumberFormat="1" applyFont="1" applyBorder="1" applyProtection="1">
      <protection locked="0"/>
    </xf>
    <xf numFmtId="166" fontId="4" fillId="0" borderId="9" xfId="1" applyNumberFormat="1" applyFont="1" applyBorder="1" applyProtection="1">
      <protection locked="0"/>
    </xf>
    <xf numFmtId="166" fontId="4" fillId="0" borderId="9" xfId="1" applyNumberFormat="1" applyFont="1" applyBorder="1" applyAlignment="1">
      <alignment horizontal="center"/>
    </xf>
    <xf numFmtId="166" fontId="7" fillId="0" borderId="2" xfId="1" applyNumberFormat="1" applyFont="1" applyBorder="1" applyProtection="1">
      <protection locked="0"/>
    </xf>
    <xf numFmtId="166" fontId="4" fillId="0" borderId="4" xfId="1" applyNumberFormat="1" applyFont="1" applyBorder="1"/>
    <xf numFmtId="166" fontId="4" fillId="0" borderId="15" xfId="1" applyNumberFormat="1" applyFont="1" applyBorder="1"/>
    <xf numFmtId="166" fontId="3" fillId="0" borderId="15" xfId="1" applyNumberFormat="1" applyFont="1" applyBorder="1" applyAlignment="1">
      <alignment horizontal="left"/>
    </xf>
    <xf numFmtId="166" fontId="4" fillId="0" borderId="2" xfId="1" applyNumberFormat="1" applyFont="1" applyBorder="1"/>
    <xf numFmtId="166" fontId="4" fillId="0" borderId="26" xfId="1" applyNumberFormat="1" applyFont="1" applyBorder="1"/>
    <xf numFmtId="166" fontId="4" fillId="0" borderId="0" xfId="1" applyNumberFormat="1" applyFont="1" applyBorder="1" applyAlignment="1">
      <alignment horizontal="center"/>
    </xf>
    <xf numFmtId="166" fontId="0" fillId="0" borderId="29" xfId="1" applyNumberFormat="1" applyFont="1" applyBorder="1" applyProtection="1">
      <protection locked="0"/>
    </xf>
    <xf numFmtId="166" fontId="0" fillId="0" borderId="54" xfId="1" applyNumberFormat="1" applyFont="1" applyBorder="1" applyProtection="1">
      <protection locked="0"/>
    </xf>
    <xf numFmtId="166" fontId="3" fillId="0" borderId="9" xfId="1" applyNumberFormat="1" applyFont="1" applyBorder="1"/>
    <xf numFmtId="166" fontId="2" fillId="0" borderId="0" xfId="1" applyNumberFormat="1" applyFont="1"/>
    <xf numFmtId="0" fontId="12" fillId="0" borderId="0" xfId="0" applyFont="1" applyAlignment="1">
      <alignment horizontal="center"/>
    </xf>
    <xf numFmtId="0" fontId="9" fillId="0" borderId="0" xfId="0" applyFont="1" applyAlignment="1">
      <alignment horizontal="center"/>
    </xf>
    <xf numFmtId="49" fontId="9" fillId="0" borderId="0" xfId="0" applyNumberFormat="1" applyFont="1" applyAlignment="1">
      <alignment horizontal="center"/>
    </xf>
    <xf numFmtId="49" fontId="9" fillId="0" borderId="0" xfId="0" applyNumberFormat="1" applyFont="1"/>
    <xf numFmtId="0" fontId="9" fillId="0" borderId="0" xfId="0" applyFont="1"/>
    <xf numFmtId="49" fontId="15" fillId="0" borderId="0" xfId="0" applyNumberFormat="1" applyFont="1"/>
    <xf numFmtId="49" fontId="8" fillId="0" borderId="0" xfId="0" applyNumberFormat="1" applyFont="1"/>
    <xf numFmtId="49" fontId="0" fillId="0" borderId="15" xfId="0" applyNumberFormat="1" applyBorder="1" applyProtection="1">
      <protection locked="0"/>
    </xf>
    <xf numFmtId="49" fontId="0" fillId="0" borderId="14" xfId="0" applyNumberFormat="1" applyBorder="1" applyProtection="1">
      <protection locked="0"/>
    </xf>
    <xf numFmtId="49" fontId="0" fillId="0" borderId="4" xfId="0" applyNumberFormat="1" applyBorder="1" applyProtection="1">
      <protection locked="0"/>
    </xf>
    <xf numFmtId="49" fontId="0" fillId="0" borderId="2" xfId="0" applyNumberFormat="1" applyBorder="1" applyProtection="1">
      <protection locked="0"/>
    </xf>
    <xf numFmtId="42" fontId="1" fillId="0" borderId="13" xfId="2" applyNumberFormat="1" applyBorder="1" applyProtection="1">
      <protection locked="0"/>
    </xf>
    <xf numFmtId="0" fontId="0" fillId="0" borderId="27" xfId="0" applyBorder="1"/>
    <xf numFmtId="0" fontId="0" fillId="0" borderId="14" xfId="0" applyBorder="1" applyAlignment="1">
      <alignment horizontal="center" wrapText="1"/>
    </xf>
    <xf numFmtId="0" fontId="2" fillId="0" borderId="14" xfId="0" applyFont="1" applyBorder="1" applyAlignment="1">
      <alignment horizontal="center"/>
    </xf>
    <xf numFmtId="0" fontId="2" fillId="0" borderId="16" xfId="0" applyFont="1" applyBorder="1" applyAlignment="1">
      <alignment horizontal="center"/>
    </xf>
    <xf numFmtId="0" fontId="4" fillId="0" borderId="4" xfId="0" applyFont="1" applyBorder="1" applyAlignment="1">
      <alignment horizontal="center" wrapText="1"/>
    </xf>
    <xf numFmtId="0" fontId="0" fillId="0" borderId="55" xfId="0" applyBorder="1" applyAlignment="1">
      <alignment horizontal="center"/>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pplyProtection="1">
      <alignment horizontal="center"/>
      <protection locked="0"/>
    </xf>
    <xf numFmtId="0" fontId="4" fillId="0" borderId="58" xfId="0" applyFont="1" applyBorder="1" applyAlignment="1" applyProtection="1">
      <alignment horizontal="center" wrapText="1"/>
      <protection locked="0"/>
    </xf>
    <xf numFmtId="0" fontId="0" fillId="0" borderId="57" xfId="0" applyBorder="1" applyAlignment="1" applyProtection="1">
      <alignment horizontal="center" wrapText="1"/>
      <protection locked="0"/>
    </xf>
    <xf numFmtId="3" fontId="0" fillId="0" borderId="59" xfId="0" applyNumberFormat="1" applyBorder="1"/>
    <xf numFmtId="0" fontId="0" fillId="0" borderId="60" xfId="0" quotePrefix="1" applyBorder="1" applyAlignment="1">
      <alignment horizontal="center"/>
    </xf>
    <xf numFmtId="3" fontId="0" fillId="0" borderId="60" xfId="0" applyNumberFormat="1" applyBorder="1"/>
    <xf numFmtId="3" fontId="0" fillId="0" borderId="61" xfId="0" applyNumberFormat="1" applyBorder="1"/>
    <xf numFmtId="0" fontId="0" fillId="0" borderId="62" xfId="0" applyBorder="1" applyAlignment="1" applyProtection="1">
      <alignment horizontal="center"/>
      <protection locked="0"/>
    </xf>
    <xf numFmtId="44" fontId="1" fillId="0" borderId="62" xfId="2" applyBorder="1" applyProtection="1">
      <protection locked="0"/>
    </xf>
    <xf numFmtId="3" fontId="0" fillId="0" borderId="1" xfId="0" applyNumberFormat="1" applyBorder="1"/>
    <xf numFmtId="0" fontId="0" fillId="0" borderId="0" xfId="0" quotePrefix="1" applyAlignment="1">
      <alignment horizontal="center"/>
    </xf>
    <xf numFmtId="3" fontId="0" fillId="0" borderId="0" xfId="0" applyNumberFormat="1"/>
    <xf numFmtId="0" fontId="0" fillId="0" borderId="12" xfId="0" quotePrefix="1" applyBorder="1" applyAlignment="1">
      <alignment horizontal="center"/>
    </xf>
    <xf numFmtId="3" fontId="0" fillId="0" borderId="12" xfId="0" applyNumberFormat="1" applyBorder="1"/>
    <xf numFmtId="44" fontId="1" fillId="0" borderId="4" xfId="2" applyBorder="1" applyProtection="1">
      <protection locked="0"/>
    </xf>
    <xf numFmtId="49" fontId="0" fillId="0" borderId="12" xfId="0" applyNumberFormat="1" applyBorder="1"/>
    <xf numFmtId="0" fontId="8" fillId="0" borderId="0" xfId="0" applyFont="1"/>
    <xf numFmtId="49" fontId="8" fillId="0" borderId="12" xfId="0" applyNumberFormat="1" applyFont="1" applyBorder="1"/>
    <xf numFmtId="0" fontId="8" fillId="0" borderId="12" xfId="0" applyFont="1" applyBorder="1"/>
    <xf numFmtId="49" fontId="0" fillId="0" borderId="1" xfId="0" applyNumberFormat="1" applyBorder="1" applyProtection="1">
      <protection locked="0"/>
    </xf>
    <xf numFmtId="49" fontId="0" fillId="0" borderId="7" xfId="0" applyNumberFormat="1" applyBorder="1" applyProtection="1">
      <protection locked="0"/>
    </xf>
    <xf numFmtId="49" fontId="0" fillId="0" borderId="15" xfId="0" applyNumberFormat="1" applyBorder="1" applyAlignment="1">
      <alignment horizontal="center" vertical="center"/>
    </xf>
    <xf numFmtId="49" fontId="0" fillId="0" borderId="15" xfId="0" applyNumberFormat="1" applyBorder="1" applyAlignment="1">
      <alignment horizontal="center" vertical="center" wrapText="1"/>
    </xf>
    <xf numFmtId="49" fontId="0" fillId="0" borderId="25" xfId="0" applyNumberFormat="1" applyBorder="1" applyAlignment="1">
      <alignment horizontal="center" vertical="center" wrapText="1"/>
    </xf>
    <xf numFmtId="49" fontId="0" fillId="0" borderId="58" xfId="0" applyNumberFormat="1" applyBorder="1" applyAlignment="1" applyProtection="1">
      <alignment horizontal="left"/>
      <protection locked="0"/>
    </xf>
    <xf numFmtId="9" fontId="1" fillId="0" borderId="58" xfId="4" applyFont="1" applyBorder="1" applyAlignment="1" applyProtection="1">
      <alignment horizontal="right"/>
      <protection locked="0"/>
    </xf>
    <xf numFmtId="42" fontId="1" fillId="0" borderId="57" xfId="2" applyNumberFormat="1" applyFont="1" applyBorder="1" applyProtection="1">
      <protection locked="0"/>
    </xf>
    <xf numFmtId="49" fontId="0" fillId="0" borderId="62" xfId="0" applyNumberFormat="1" applyBorder="1" applyAlignment="1" applyProtection="1">
      <alignment horizontal="left"/>
      <protection locked="0"/>
    </xf>
    <xf numFmtId="9" fontId="1" fillId="0" borderId="62" xfId="4" applyFont="1" applyBorder="1" applyAlignment="1" applyProtection="1">
      <alignment horizontal="right"/>
      <protection locked="0"/>
    </xf>
    <xf numFmtId="42" fontId="1" fillId="0" borderId="61" xfId="2" applyNumberFormat="1" applyBorder="1" applyProtection="1">
      <protection locked="0"/>
    </xf>
    <xf numFmtId="9" fontId="1" fillId="0" borderId="62" xfId="4" applyBorder="1" applyAlignment="1" applyProtection="1">
      <alignment horizontal="right"/>
      <protection locked="0"/>
    </xf>
    <xf numFmtId="42" fontId="1" fillId="0" borderId="61" xfId="2" applyNumberFormat="1" applyFont="1" applyBorder="1" applyProtection="1">
      <protection locked="0"/>
    </xf>
    <xf numFmtId="49" fontId="0" fillId="0" borderId="4" xfId="0" applyNumberFormat="1" applyBorder="1" applyAlignment="1" applyProtection="1">
      <alignment horizontal="left"/>
      <protection locked="0"/>
    </xf>
    <xf numFmtId="9" fontId="1" fillId="0" borderId="4" xfId="4" applyFont="1" applyBorder="1" applyAlignment="1" applyProtection="1">
      <alignment horizontal="right"/>
      <protection locked="0"/>
    </xf>
    <xf numFmtId="49" fontId="0" fillId="0" borderId="26" xfId="0" applyNumberFormat="1" applyBorder="1" applyAlignment="1">
      <alignment horizontal="center" vertical="center"/>
    </xf>
    <xf numFmtId="49" fontId="0" fillId="0" borderId="24" xfId="0" applyNumberFormat="1" applyBorder="1" applyAlignment="1">
      <alignment horizontal="center" vertical="center" wrapText="1"/>
    </xf>
    <xf numFmtId="44" fontId="1" fillId="0" borderId="3" xfId="2" applyFont="1" applyBorder="1" applyProtection="1">
      <protection locked="0"/>
    </xf>
    <xf numFmtId="49" fontId="0" fillId="0" borderId="62" xfId="0" applyNumberFormat="1" applyBorder="1" applyProtection="1">
      <protection locked="0"/>
    </xf>
    <xf numFmtId="49" fontId="0" fillId="0" borderId="60" xfId="0" applyNumberFormat="1" applyBorder="1" applyProtection="1">
      <protection locked="0"/>
    </xf>
    <xf numFmtId="44" fontId="1" fillId="0" borderId="61" xfId="2" applyFont="1" applyBorder="1" applyProtection="1">
      <protection locked="0"/>
    </xf>
    <xf numFmtId="44" fontId="1" fillId="0" borderId="13" xfId="2" applyFont="1" applyBorder="1" applyProtection="1">
      <protection locked="0"/>
    </xf>
    <xf numFmtId="164" fontId="0" fillId="0" borderId="27" xfId="0" applyNumberFormat="1" applyBorder="1"/>
    <xf numFmtId="49" fontId="0" fillId="0" borderId="3" xfId="0" applyNumberFormat="1" applyBorder="1"/>
    <xf numFmtId="49" fontId="0" fillId="0" borderId="0" xfId="0" applyNumberFormat="1" applyAlignment="1">
      <alignment horizontal="center" wrapText="1"/>
    </xf>
    <xf numFmtId="49" fontId="0" fillId="0" borderId="3" xfId="0" applyNumberFormat="1" applyBorder="1" applyAlignment="1">
      <alignment horizontal="center"/>
    </xf>
    <xf numFmtId="9" fontId="1" fillId="0" borderId="0" xfId="4" applyFont="1" applyBorder="1" applyAlignment="1">
      <alignment horizontal="right"/>
    </xf>
    <xf numFmtId="9" fontId="1" fillId="0" borderId="15" xfId="4" applyFont="1" applyBorder="1" applyAlignment="1">
      <alignment horizontal="center" vertical="center" wrapText="1"/>
    </xf>
    <xf numFmtId="49" fontId="0" fillId="0" borderId="24" xfId="0" applyNumberFormat="1" applyBorder="1" applyAlignment="1">
      <alignment horizontal="center" wrapText="1"/>
    </xf>
    <xf numFmtId="44" fontId="1" fillId="0" borderId="25" xfId="2" applyFont="1" applyBorder="1" applyAlignment="1">
      <alignment horizontal="center" vertical="center" wrapText="1"/>
    </xf>
    <xf numFmtId="49" fontId="0" fillId="0" borderId="58" xfId="0" applyNumberFormat="1" applyBorder="1" applyProtection="1">
      <protection locked="0"/>
    </xf>
    <xf numFmtId="49" fontId="0" fillId="0" borderId="56" xfId="0" applyNumberFormat="1" applyBorder="1" applyProtection="1">
      <protection locked="0"/>
    </xf>
    <xf numFmtId="49" fontId="1" fillId="0" borderId="58" xfId="2" applyNumberFormat="1" applyFont="1" applyBorder="1" applyAlignment="1" applyProtection="1">
      <alignment horizontal="right"/>
      <protection locked="0"/>
    </xf>
    <xf numFmtId="49" fontId="1" fillId="0" borderId="57" xfId="2" applyNumberFormat="1" applyBorder="1" applyProtection="1">
      <protection locked="0"/>
    </xf>
    <xf numFmtId="49" fontId="1" fillId="0" borderId="62" xfId="2" applyNumberFormat="1" applyBorder="1" applyAlignment="1" applyProtection="1">
      <alignment horizontal="right"/>
      <protection locked="0"/>
    </xf>
    <xf numFmtId="49" fontId="1" fillId="0" borderId="61" xfId="2" applyNumberFormat="1" applyBorder="1" applyProtection="1">
      <protection locked="0"/>
    </xf>
    <xf numFmtId="49" fontId="1" fillId="0" borderId="4" xfId="2" applyNumberFormat="1" applyBorder="1" applyProtection="1">
      <protection locked="0"/>
    </xf>
    <xf numFmtId="49" fontId="1" fillId="0" borderId="13" xfId="2" applyNumberFormat="1" applyFont="1" applyBorder="1" applyProtection="1">
      <protection locked="0"/>
    </xf>
    <xf numFmtId="44" fontId="1" fillId="0" borderId="0" xfId="2" applyFont="1" applyBorder="1"/>
    <xf numFmtId="49" fontId="1" fillId="0" borderId="4" xfId="4" applyNumberFormat="1" applyFont="1" applyBorder="1" applyAlignment="1">
      <alignment horizontal="center" wrapText="1"/>
    </xf>
    <xf numFmtId="49" fontId="1" fillId="0" borderId="13" xfId="2" applyNumberFormat="1" applyFont="1" applyBorder="1" applyAlignment="1">
      <alignment horizontal="center" vertical="center" wrapText="1"/>
    </xf>
    <xf numFmtId="167" fontId="0" fillId="0" borderId="2" xfId="0" applyNumberFormat="1" applyBorder="1" applyProtection="1">
      <protection locked="0"/>
    </xf>
    <xf numFmtId="49" fontId="1" fillId="0" borderId="2" xfId="4" applyNumberFormat="1" applyFont="1" applyBorder="1" applyAlignment="1" applyProtection="1">
      <alignment horizontal="center"/>
      <protection locked="0"/>
    </xf>
    <xf numFmtId="49" fontId="0" fillId="0" borderId="59" xfId="0" applyNumberFormat="1" applyBorder="1" applyProtection="1">
      <protection locked="0"/>
    </xf>
    <xf numFmtId="167" fontId="0" fillId="0" borderId="62" xfId="0" applyNumberFormat="1" applyBorder="1" applyProtection="1">
      <protection locked="0"/>
    </xf>
    <xf numFmtId="49" fontId="1" fillId="0" borderId="62" xfId="4" applyNumberFormat="1" applyBorder="1" applyAlignment="1" applyProtection="1">
      <alignment horizontal="center"/>
      <protection locked="0"/>
    </xf>
    <xf numFmtId="165" fontId="1" fillId="0" borderId="61" xfId="2" applyNumberFormat="1" applyBorder="1" applyProtection="1">
      <protection locked="0"/>
    </xf>
    <xf numFmtId="167" fontId="0" fillId="0" borderId="4" xfId="0" applyNumberFormat="1" applyBorder="1" applyProtection="1">
      <protection locked="0"/>
    </xf>
    <xf numFmtId="2" fontId="0" fillId="0" borderId="0" xfId="0" applyNumberFormat="1" applyAlignment="1">
      <alignment horizontal="left"/>
    </xf>
    <xf numFmtId="49" fontId="0" fillId="0" borderId="26" xfId="0" applyNumberFormat="1" applyBorder="1" applyAlignment="1">
      <alignment horizontal="center" wrapText="1"/>
    </xf>
    <xf numFmtId="49" fontId="0" fillId="0" borderId="15" xfId="0" applyNumberFormat="1" applyBorder="1" applyAlignment="1">
      <alignment horizontal="center" wrapText="1"/>
    </xf>
    <xf numFmtId="49" fontId="1" fillId="0" borderId="15" xfId="4" applyNumberFormat="1" applyFont="1" applyBorder="1" applyAlignment="1">
      <alignment horizontal="center" wrapText="1"/>
    </xf>
    <xf numFmtId="49" fontId="1" fillId="0" borderId="25" xfId="2" applyNumberFormat="1" applyFont="1" applyBorder="1" applyAlignment="1">
      <alignment horizontal="center" wrapText="1"/>
    </xf>
    <xf numFmtId="49" fontId="0" fillId="0" borderId="24" xfId="0" applyNumberFormat="1" applyBorder="1" applyProtection="1">
      <protection locked="0"/>
    </xf>
    <xf numFmtId="166" fontId="1" fillId="0" borderId="13" xfId="1" applyNumberFormat="1" applyBorder="1"/>
    <xf numFmtId="166" fontId="1" fillId="0" borderId="9" xfId="1" applyNumberFormat="1" applyBorder="1" applyProtection="1">
      <protection locked="0"/>
    </xf>
    <xf numFmtId="166" fontId="1" fillId="0" borderId="23" xfId="1" applyNumberFormat="1" applyBorder="1" applyProtection="1">
      <protection locked="0"/>
    </xf>
    <xf numFmtId="166" fontId="1" fillId="0" borderId="14" xfId="1" applyNumberFormat="1" applyBorder="1" applyProtection="1">
      <protection locked="0"/>
    </xf>
    <xf numFmtId="49" fontId="9" fillId="0" borderId="18" xfId="0" applyNumberFormat="1" applyFont="1" applyBorder="1" applyAlignment="1">
      <alignment horizontal="center" wrapText="1"/>
    </xf>
    <xf numFmtId="166" fontId="0" fillId="0" borderId="1"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9" xfId="1" applyNumberFormat="1" applyFont="1" applyBorder="1" applyAlignment="1" applyProtection="1">
      <alignment horizontal="center"/>
      <protection locked="0"/>
    </xf>
    <xf numFmtId="49" fontId="0" fillId="0" borderId="53" xfId="0" applyNumberFormat="1" applyBorder="1" applyProtection="1">
      <protection locked="0"/>
    </xf>
    <xf numFmtId="49" fontId="0" fillId="0" borderId="8" xfId="0" applyNumberFormat="1" applyBorder="1" applyProtection="1">
      <protection locked="0"/>
    </xf>
    <xf numFmtId="49" fontId="4" fillId="0" borderId="45"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Alignment="1">
      <alignment horizontal="left"/>
    </xf>
    <xf numFmtId="166" fontId="0" fillId="0" borderId="0" xfId="1" applyNumberFormat="1" applyFont="1" applyBorder="1" applyAlignment="1" applyProtection="1">
      <alignment horizontal="center"/>
      <protection locked="0"/>
    </xf>
    <xf numFmtId="49" fontId="3" fillId="0" borderId="45" xfId="0" applyNumberFormat="1" applyFont="1" applyBorder="1" applyAlignment="1">
      <alignment horizontal="center"/>
    </xf>
    <xf numFmtId="49" fontId="3" fillId="0" borderId="63" xfId="0" applyNumberFormat="1" applyFont="1" applyBorder="1" applyAlignment="1">
      <alignment horizontal="center"/>
    </xf>
    <xf numFmtId="49" fontId="4" fillId="0" borderId="63" xfId="0" applyNumberFormat="1" applyFont="1" applyBorder="1" applyAlignment="1" applyProtection="1">
      <alignment horizontal="center"/>
      <protection locked="0"/>
    </xf>
    <xf numFmtId="49" fontId="4" fillId="0" borderId="63" xfId="0" applyNumberFormat="1" applyFont="1" applyBorder="1" applyAlignment="1">
      <alignment horizontal="left"/>
    </xf>
    <xf numFmtId="166" fontId="3" fillId="0" borderId="15" xfId="1" applyNumberFormat="1" applyFont="1" applyBorder="1"/>
    <xf numFmtId="166" fontId="1" fillId="0" borderId="9" xfId="1" applyNumberFormat="1" applyBorder="1" applyProtection="1"/>
    <xf numFmtId="166" fontId="1" fillId="0" borderId="23" xfId="1" applyNumberFormat="1" applyBorder="1" applyProtection="1"/>
    <xf numFmtId="166" fontId="1" fillId="0" borderId="5" xfId="1" applyNumberFormat="1" applyBorder="1" applyProtection="1"/>
    <xf numFmtId="166" fontId="1" fillId="0" borderId="11" xfId="1" applyNumberFormat="1" applyFont="1" applyBorder="1" applyProtection="1"/>
    <xf numFmtId="165" fontId="1" fillId="0" borderId="44" xfId="2" applyNumberFormat="1" applyBorder="1" applyProtection="1"/>
    <xf numFmtId="165" fontId="1" fillId="0" borderId="22" xfId="2" applyNumberFormat="1" applyFont="1" applyBorder="1" applyProtection="1">
      <protection locked="0"/>
    </xf>
    <xf numFmtId="166" fontId="1" fillId="0" borderId="2" xfId="1" applyNumberFormat="1" applyFont="1" applyBorder="1" applyProtection="1"/>
    <xf numFmtId="165" fontId="1" fillId="0" borderId="37" xfId="2" applyNumberFormat="1" applyFont="1" applyBorder="1" applyProtection="1"/>
    <xf numFmtId="166" fontId="1" fillId="0" borderId="1" xfId="1" applyNumberFormat="1" applyBorder="1" applyProtection="1"/>
    <xf numFmtId="166" fontId="1" fillId="0" borderId="26" xfId="1" applyNumberFormat="1" applyBorder="1" applyProtection="1"/>
    <xf numFmtId="44" fontId="1" fillId="0" borderId="17" xfId="2" applyFont="1" applyBorder="1" applyProtection="1"/>
    <xf numFmtId="166" fontId="1" fillId="0" borderId="11" xfId="1" applyNumberFormat="1" applyBorder="1" applyProtection="1"/>
    <xf numFmtId="44" fontId="1" fillId="0" borderId="17" xfId="2" applyBorder="1" applyProtection="1"/>
    <xf numFmtId="166" fontId="0" fillId="0" borderId="46" xfId="1" applyNumberFormat="1" applyFont="1" applyBorder="1" applyAlignment="1" applyProtection="1">
      <alignment horizontal="center"/>
      <protection locked="0"/>
    </xf>
    <xf numFmtId="166" fontId="0" fillId="0" borderId="48" xfId="1" applyNumberFormat="1" applyFont="1" applyBorder="1" applyAlignment="1" applyProtection="1">
      <alignment horizontal="center"/>
      <protection locked="0"/>
    </xf>
    <xf numFmtId="166" fontId="0" fillId="0" borderId="52" xfId="1" applyNumberFormat="1" applyFont="1" applyBorder="1" applyAlignment="1" applyProtection="1">
      <alignment horizontal="center"/>
      <protection locked="0"/>
    </xf>
    <xf numFmtId="166" fontId="0" fillId="0" borderId="64" xfId="1" applyNumberFormat="1" applyFont="1" applyBorder="1" applyAlignment="1" applyProtection="1">
      <alignment horizontal="center"/>
      <protection locked="0"/>
    </xf>
    <xf numFmtId="166" fontId="0" fillId="0" borderId="50" xfId="1" applyNumberFormat="1" applyFont="1" applyBorder="1" applyAlignment="1" applyProtection="1">
      <alignment horizontal="center"/>
      <protection locked="0"/>
    </xf>
    <xf numFmtId="166" fontId="0" fillId="0" borderId="46" xfId="1" applyNumberFormat="1" applyFont="1" applyBorder="1" applyAlignment="1">
      <alignment horizontal="center"/>
    </xf>
    <xf numFmtId="166" fontId="0" fillId="0" borderId="65" xfId="1" applyNumberFormat="1" applyFont="1" applyBorder="1" applyAlignment="1" applyProtection="1">
      <alignment horizontal="center"/>
      <protection locked="0"/>
    </xf>
    <xf numFmtId="166" fontId="0" fillId="0" borderId="33" xfId="1" applyNumberFormat="1" applyFont="1" applyBorder="1" applyAlignment="1">
      <alignment horizontal="center"/>
    </xf>
    <xf numFmtId="166" fontId="0" fillId="0" borderId="66" xfId="1" applyNumberFormat="1" applyFont="1" applyBorder="1" applyAlignment="1" applyProtection="1">
      <alignment horizontal="center" wrapText="1"/>
      <protection locked="0"/>
    </xf>
    <xf numFmtId="0" fontId="0" fillId="0" borderId="52" xfId="0" applyBorder="1" applyAlignment="1" applyProtection="1">
      <alignment horizontal="center"/>
      <protection locked="0"/>
    </xf>
    <xf numFmtId="166" fontId="1" fillId="0" borderId="4" xfId="1" applyNumberFormat="1" applyBorder="1" applyAlignment="1" applyProtection="1">
      <alignment horizontal="center"/>
    </xf>
    <xf numFmtId="44" fontId="1" fillId="0" borderId="62" xfId="2" applyFont="1" applyBorder="1" applyProtection="1">
      <protection locked="0"/>
    </xf>
    <xf numFmtId="49" fontId="1" fillId="0" borderId="62" xfId="2" applyNumberFormat="1" applyFont="1" applyBorder="1" applyAlignment="1" applyProtection="1">
      <alignment horizontal="right"/>
      <protection locked="0"/>
    </xf>
    <xf numFmtId="49" fontId="1" fillId="0" borderId="61" xfId="2" applyNumberFormat="1" applyFont="1" applyBorder="1" applyProtection="1">
      <protection locked="0"/>
    </xf>
    <xf numFmtId="166" fontId="1" fillId="0" borderId="1" xfId="1" applyNumberFormat="1" applyFont="1" applyBorder="1" applyAlignment="1" applyProtection="1">
      <alignment horizontal="left"/>
      <protection locked="0"/>
    </xf>
    <xf numFmtId="166" fontId="1" fillId="0" borderId="2" xfId="1" applyNumberFormat="1" applyFont="1" applyBorder="1" applyAlignment="1" applyProtection="1">
      <alignment horizontal="left"/>
      <protection locked="0"/>
    </xf>
    <xf numFmtId="166" fontId="0" fillId="0" borderId="12" xfId="1" applyNumberFormat="1" applyFont="1" applyBorder="1" applyProtection="1">
      <protection locked="0"/>
    </xf>
    <xf numFmtId="166" fontId="1" fillId="0" borderId="7" xfId="1" applyNumberFormat="1" applyFont="1" applyBorder="1" applyAlignment="1" applyProtection="1">
      <alignment horizontal="left"/>
      <protection locked="0"/>
    </xf>
    <xf numFmtId="166" fontId="1" fillId="0" borderId="4" xfId="1" applyNumberFormat="1" applyFont="1" applyBorder="1" applyAlignment="1" applyProtection="1">
      <alignment horizontal="left"/>
      <protection locked="0"/>
    </xf>
    <xf numFmtId="166" fontId="0" fillId="0" borderId="10" xfId="1" applyNumberFormat="1" applyFont="1" applyBorder="1" applyAlignment="1" applyProtection="1">
      <alignment horizontal="center"/>
    </xf>
    <xf numFmtId="166" fontId="1" fillId="0" borderId="8" xfId="1" applyNumberFormat="1" applyFont="1" applyBorder="1" applyAlignment="1" applyProtection="1">
      <alignment horizontal="center"/>
    </xf>
    <xf numFmtId="166" fontId="1" fillId="0" borderId="9" xfId="1" applyNumberFormat="1" applyFont="1" applyBorder="1" applyAlignment="1" applyProtection="1">
      <alignment horizontal="center"/>
    </xf>
    <xf numFmtId="166" fontId="0" fillId="0" borderId="9" xfId="1" applyNumberFormat="1" applyFont="1" applyBorder="1" applyAlignment="1" applyProtection="1">
      <alignment horizontal="center"/>
    </xf>
    <xf numFmtId="166" fontId="1" fillId="0" borderId="22" xfId="1" applyNumberFormat="1" applyFont="1" applyBorder="1" applyProtection="1"/>
    <xf numFmtId="166" fontId="0" fillId="0" borderId="15" xfId="1" applyNumberFormat="1" applyFont="1" applyBorder="1" applyProtection="1"/>
    <xf numFmtId="165" fontId="1" fillId="0" borderId="25" xfId="2" applyNumberFormat="1" applyBorder="1" applyProtection="1">
      <protection locked="0"/>
    </xf>
    <xf numFmtId="49" fontId="0" fillId="0" borderId="25" xfId="0" applyNumberFormat="1" applyBorder="1" applyProtection="1">
      <protection locked="0"/>
    </xf>
    <xf numFmtId="0" fontId="0" fillId="0" borderId="67" xfId="0" applyBorder="1" applyAlignment="1">
      <alignment horizontal="center"/>
    </xf>
    <xf numFmtId="44" fontId="1" fillId="0" borderId="25" xfId="2" applyFont="1" applyBorder="1" applyProtection="1">
      <protection locked="0"/>
    </xf>
    <xf numFmtId="168" fontId="1" fillId="0" borderId="15" xfId="1" applyNumberFormat="1" applyFont="1" applyBorder="1" applyProtection="1">
      <protection locked="0"/>
    </xf>
    <xf numFmtId="165" fontId="0" fillId="0" borderId="2" xfId="2" applyNumberFormat="1" applyFont="1" applyBorder="1" applyProtection="1">
      <protection locked="0"/>
    </xf>
    <xf numFmtId="165" fontId="1" fillId="0" borderId="17" xfId="2" applyNumberFormat="1" applyBorder="1" applyProtection="1">
      <protection locked="0"/>
    </xf>
    <xf numFmtId="166" fontId="0" fillId="0" borderId="2" xfId="1" applyNumberFormat="1" applyFont="1" applyBorder="1" applyProtection="1"/>
    <xf numFmtId="166" fontId="1" fillId="0" borderId="13" xfId="1" applyNumberFormat="1" applyBorder="1" applyAlignment="1" applyProtection="1">
      <alignment horizontal="center" wrapText="1"/>
      <protection locked="0"/>
    </xf>
    <xf numFmtId="166" fontId="1" fillId="0" borderId="2" xfId="1" applyNumberFormat="1" applyFont="1" applyBorder="1"/>
    <xf numFmtId="0" fontId="0" fillId="0" borderId="68" xfId="0" applyBorder="1" applyAlignment="1">
      <alignment horizontal="center"/>
    </xf>
    <xf numFmtId="0" fontId="0" fillId="0" borderId="69" xfId="0" applyBorder="1" applyAlignment="1">
      <alignment horizontal="center"/>
    </xf>
    <xf numFmtId="0" fontId="9" fillId="0" borderId="34" xfId="0" applyFont="1" applyBorder="1" applyAlignment="1">
      <alignment horizontal="center" wrapText="1"/>
    </xf>
    <xf numFmtId="44" fontId="1" fillId="0" borderId="15" xfId="2" applyBorder="1" applyProtection="1">
      <protection locked="0"/>
    </xf>
    <xf numFmtId="44" fontId="1" fillId="0" borderId="25" xfId="2" applyBorder="1" applyProtection="1">
      <protection locked="0"/>
    </xf>
    <xf numFmtId="165" fontId="1" fillId="0" borderId="2" xfId="2" applyNumberFormat="1" applyBorder="1" applyProtection="1">
      <protection locked="0"/>
    </xf>
    <xf numFmtId="165" fontId="1" fillId="0" borderId="3" xfId="2" applyNumberFormat="1" applyBorder="1" applyProtection="1">
      <protection locked="0"/>
    </xf>
    <xf numFmtId="49" fontId="3" fillId="0" borderId="22" xfId="0" applyNumberFormat="1" applyFont="1" applyBorder="1" applyProtection="1">
      <protection locked="0"/>
    </xf>
    <xf numFmtId="165" fontId="1" fillId="0" borderId="13" xfId="2" applyNumberFormat="1" applyBorder="1" applyProtection="1"/>
    <xf numFmtId="166" fontId="0" fillId="0" borderId="70" xfId="1" applyNumberFormat="1" applyFont="1" applyBorder="1" applyAlignment="1">
      <alignment horizontal="center"/>
    </xf>
    <xf numFmtId="166" fontId="0" fillId="0" borderId="65" xfId="1" applyNumberFormat="1" applyFont="1" applyBorder="1" applyProtection="1">
      <protection locked="0"/>
    </xf>
    <xf numFmtId="166" fontId="0" fillId="0" borderId="71" xfId="1" applyNumberFormat="1" applyFont="1" applyBorder="1" applyAlignment="1">
      <alignment horizontal="center"/>
    </xf>
    <xf numFmtId="166" fontId="0" fillId="0" borderId="52" xfId="1" applyNumberFormat="1" applyFont="1" applyBorder="1" applyAlignment="1">
      <alignment horizontal="center"/>
    </xf>
    <xf numFmtId="166" fontId="0" fillId="0" borderId="72" xfId="1" applyNumberFormat="1" applyFont="1" applyBorder="1" applyProtection="1">
      <protection locked="0"/>
    </xf>
    <xf numFmtId="166" fontId="0" fillId="0" borderId="73" xfId="1" applyNumberFormat="1" applyFont="1" applyBorder="1" applyAlignment="1">
      <alignment horizontal="center"/>
    </xf>
    <xf numFmtId="166" fontId="0" fillId="0" borderId="74" xfId="1" applyNumberFormat="1" applyFont="1" applyBorder="1" applyProtection="1">
      <protection locked="0"/>
    </xf>
    <xf numFmtId="166" fontId="0" fillId="0" borderId="39" xfId="1" applyNumberFormat="1" applyFont="1" applyBorder="1" applyAlignment="1">
      <alignment horizontal="center"/>
    </xf>
    <xf numFmtId="166" fontId="0" fillId="0" borderId="50" xfId="1" applyNumberFormat="1" applyFont="1" applyBorder="1" applyAlignment="1">
      <alignment horizontal="center"/>
    </xf>
    <xf numFmtId="0" fontId="4" fillId="0" borderId="40" xfId="3" applyFont="1" applyBorder="1" applyAlignment="1">
      <alignment horizontal="centerContinuous"/>
    </xf>
    <xf numFmtId="0" fontId="4" fillId="0" borderId="32" xfId="3" applyFont="1" applyBorder="1" applyAlignment="1">
      <alignment horizontal="center"/>
    </xf>
    <xf numFmtId="0" fontId="4" fillId="0" borderId="38" xfId="3" applyFont="1" applyBorder="1" applyAlignment="1">
      <alignment horizontal="center"/>
    </xf>
    <xf numFmtId="164" fontId="0" fillId="0" borderId="0" xfId="0" applyNumberFormat="1" applyProtection="1">
      <protection locked="0"/>
    </xf>
    <xf numFmtId="0" fontId="4" fillId="0" borderId="63" xfId="0" applyFont="1" applyBorder="1"/>
    <xf numFmtId="165" fontId="0" fillId="0" borderId="9" xfId="2" applyNumberFormat="1" applyFont="1" applyBorder="1"/>
    <xf numFmtId="0" fontId="0" fillId="0" borderId="3" xfId="0" applyBorder="1" applyAlignment="1">
      <alignment wrapText="1"/>
    </xf>
    <xf numFmtId="0" fontId="0" fillId="0" borderId="12" xfId="0" applyBorder="1" applyProtection="1">
      <protection locked="0"/>
    </xf>
    <xf numFmtId="0" fontId="0" fillId="0" borderId="24" xfId="0" applyBorder="1" applyProtection="1">
      <protection locked="0"/>
    </xf>
    <xf numFmtId="0" fontId="4" fillId="0" borderId="63" xfId="0" applyFont="1" applyBorder="1" applyAlignment="1">
      <alignment wrapText="1"/>
    </xf>
    <xf numFmtId="164" fontId="0" fillId="0" borderId="32" xfId="0" applyNumberFormat="1" applyBorder="1" applyAlignment="1">
      <alignment horizontal="center" wrapText="1"/>
    </xf>
    <xf numFmtId="0" fontId="0" fillId="0" borderId="13" xfId="0" applyBorder="1" applyAlignment="1">
      <alignment wrapText="1"/>
    </xf>
    <xf numFmtId="0" fontId="0" fillId="0" borderId="25" xfId="0" applyBorder="1" applyAlignment="1">
      <alignment horizontal="center" wrapText="1"/>
    </xf>
    <xf numFmtId="49" fontId="0" fillId="0" borderId="15" xfId="0" applyNumberFormat="1" applyBorder="1" applyAlignment="1" applyProtection="1">
      <alignment wrapText="1"/>
      <protection locked="0"/>
    </xf>
    <xf numFmtId="42" fontId="1" fillId="0" borderId="15" xfId="2" applyNumberFormat="1" applyBorder="1" applyAlignment="1" applyProtection="1">
      <alignment wrapText="1"/>
      <protection locked="0"/>
    </xf>
    <xf numFmtId="42" fontId="1" fillId="0" borderId="15" xfId="2" applyNumberFormat="1" applyFont="1" applyBorder="1" applyAlignment="1" applyProtection="1">
      <alignment wrapText="1"/>
      <protection locked="0"/>
    </xf>
    <xf numFmtId="49" fontId="0" fillId="0" borderId="22" xfId="0" applyNumberFormat="1" applyBorder="1" applyAlignment="1" applyProtection="1">
      <alignment wrapText="1"/>
      <protection locked="0"/>
    </xf>
    <xf numFmtId="49" fontId="0" fillId="0" borderId="9" xfId="0" applyNumberFormat="1" applyBorder="1" applyAlignment="1" applyProtection="1">
      <alignment wrapText="1"/>
      <protection locked="0"/>
    </xf>
    <xf numFmtId="42" fontId="1" fillId="0" borderId="23" xfId="2" applyNumberFormat="1" applyBorder="1" applyAlignment="1" applyProtection="1">
      <alignment wrapText="1"/>
      <protection locked="0"/>
    </xf>
    <xf numFmtId="49" fontId="0" fillId="0" borderId="14" xfId="0" applyNumberFormat="1" applyBorder="1" applyAlignment="1" applyProtection="1">
      <alignment wrapText="1"/>
      <protection locked="0"/>
    </xf>
    <xf numFmtId="42" fontId="1" fillId="0" borderId="4" xfId="2" applyNumberFormat="1" applyFont="1" applyBorder="1" applyAlignment="1" applyProtection="1">
      <alignment wrapText="1"/>
      <protection locked="0"/>
    </xf>
    <xf numFmtId="49" fontId="0" fillId="0" borderId="4" xfId="0" applyNumberFormat="1" applyBorder="1" applyAlignment="1" applyProtection="1">
      <alignment wrapText="1"/>
      <protection locked="0"/>
    </xf>
    <xf numFmtId="42" fontId="1" fillId="0" borderId="4" xfId="2" applyNumberFormat="1" applyBorder="1" applyAlignment="1" applyProtection="1">
      <alignment wrapText="1"/>
      <protection locked="0"/>
    </xf>
    <xf numFmtId="49" fontId="0" fillId="0" borderId="2" xfId="0" applyNumberFormat="1" applyBorder="1" applyAlignment="1" applyProtection="1">
      <alignment wrapText="1"/>
      <protection locked="0"/>
    </xf>
    <xf numFmtId="42" fontId="1" fillId="0" borderId="13" xfId="2" applyNumberFormat="1" applyBorder="1" applyAlignment="1" applyProtection="1">
      <alignment wrapText="1"/>
      <protection locked="0"/>
    </xf>
    <xf numFmtId="0" fontId="19" fillId="0" borderId="0" xfId="0" applyFont="1"/>
    <xf numFmtId="0" fontId="0" fillId="0" borderId="12" xfId="0" applyBorder="1" applyAlignment="1">
      <alignment horizontal="left"/>
    </xf>
    <xf numFmtId="0" fontId="19" fillId="0" borderId="0" xfId="0" applyFont="1" applyAlignment="1">
      <alignment wrapText="1"/>
    </xf>
    <xf numFmtId="0" fontId="0" fillId="0" borderId="75" xfId="0" applyBorder="1" applyAlignment="1">
      <alignment horizontal="center" wrapText="1"/>
    </xf>
    <xf numFmtId="0" fontId="0" fillId="0" borderId="75" xfId="0" applyBorder="1" applyAlignment="1">
      <alignment horizontal="center"/>
    </xf>
    <xf numFmtId="0" fontId="0" fillId="0" borderId="75" xfId="0" applyBorder="1"/>
    <xf numFmtId="49" fontId="4" fillId="0" borderId="75" xfId="0" applyNumberFormat="1" applyFont="1" applyBorder="1" applyAlignment="1">
      <alignment horizontal="center"/>
    </xf>
    <xf numFmtId="49" fontId="0" fillId="0" borderId="75" xfId="0" applyNumberFormat="1" applyBorder="1" applyAlignment="1">
      <alignment horizontal="center"/>
    </xf>
    <xf numFmtId="49" fontId="4" fillId="0" borderId="75" xfId="0" applyNumberFormat="1" applyFont="1" applyBorder="1"/>
    <xf numFmtId="49" fontId="0" fillId="0" borderId="75" xfId="0" applyNumberFormat="1" applyBorder="1"/>
    <xf numFmtId="164" fontId="0" fillId="0" borderId="75" xfId="0" applyNumberFormat="1" applyBorder="1" applyAlignment="1">
      <alignment horizontal="center"/>
    </xf>
    <xf numFmtId="173" fontId="0" fillId="0" borderId="2" xfId="1" applyNumberFormat="1" applyFont="1" applyBorder="1" applyProtection="1">
      <protection locked="0"/>
    </xf>
    <xf numFmtId="173" fontId="0" fillId="0" borderId="15" xfId="1" applyNumberFormat="1" applyFont="1" applyBorder="1" applyProtection="1">
      <protection locked="0"/>
    </xf>
    <xf numFmtId="173" fontId="0" fillId="0" borderId="9" xfId="1" applyNumberFormat="1" applyFont="1" applyBorder="1" applyProtection="1">
      <protection locked="0"/>
    </xf>
    <xf numFmtId="173" fontId="0" fillId="0" borderId="9" xfId="1" applyNumberFormat="1" applyFont="1" applyBorder="1" applyAlignment="1">
      <alignment horizontal="center"/>
    </xf>
    <xf numFmtId="174" fontId="0" fillId="0" borderId="15" xfId="1" applyNumberFormat="1" applyFont="1" applyBorder="1" applyProtection="1">
      <protection locked="0"/>
    </xf>
    <xf numFmtId="174" fontId="0" fillId="0" borderId="2" xfId="1" applyNumberFormat="1" applyFont="1" applyBorder="1" applyProtection="1">
      <protection locked="0"/>
    </xf>
    <xf numFmtId="174" fontId="0" fillId="0" borderId="22" xfId="1" applyNumberFormat="1" applyFont="1" applyBorder="1" applyProtection="1">
      <protection locked="0"/>
    </xf>
    <xf numFmtId="174" fontId="0" fillId="0" borderId="4" xfId="1" applyNumberFormat="1" applyFont="1" applyBorder="1" applyProtection="1">
      <protection locked="0"/>
    </xf>
    <xf numFmtId="42" fontId="1" fillId="0" borderId="22" xfId="2" applyNumberFormat="1" applyBorder="1" applyProtection="1"/>
    <xf numFmtId="42" fontId="1" fillId="0" borderId="9" xfId="2" applyNumberFormat="1" applyFont="1" applyBorder="1"/>
    <xf numFmtId="42" fontId="0" fillId="0" borderId="17" xfId="2" applyNumberFormat="1" applyFont="1" applyBorder="1"/>
    <xf numFmtId="42" fontId="0" fillId="0" borderId="37" xfId="0" applyNumberFormat="1" applyBorder="1"/>
    <xf numFmtId="42" fontId="1" fillId="0" borderId="17" xfId="2" applyNumberFormat="1" applyFont="1" applyBorder="1" applyProtection="1"/>
    <xf numFmtId="42" fontId="1" fillId="0" borderId="17" xfId="2" applyNumberFormat="1" applyBorder="1"/>
    <xf numFmtId="42" fontId="1" fillId="0" borderId="17" xfId="2" applyNumberFormat="1" applyBorder="1" applyProtection="1"/>
    <xf numFmtId="0" fontId="3" fillId="0" borderId="21" xfId="0" applyFont="1" applyBorder="1" applyAlignment="1">
      <alignment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0" xfId="0" applyFont="1" applyAlignment="1">
      <alignment vertical="center"/>
    </xf>
    <xf numFmtId="166" fontId="0" fillId="0" borderId="0" xfId="1" applyNumberFormat="1" applyFont="1" applyBorder="1" applyAlignment="1">
      <alignment vertical="center"/>
    </xf>
    <xf numFmtId="166" fontId="0" fillId="0" borderId="37" xfId="1" applyNumberFormat="1" applyFont="1" applyBorder="1" applyAlignment="1">
      <alignment vertical="center"/>
    </xf>
    <xf numFmtId="0" fontId="0" fillId="0" borderId="37" xfId="0" applyBorder="1" applyAlignment="1">
      <alignment vertical="center"/>
    </xf>
    <xf numFmtId="175" fontId="4" fillId="0" borderId="76" xfId="3" applyNumberFormat="1" applyFont="1" applyBorder="1" applyAlignment="1">
      <alignment horizontal="center"/>
    </xf>
    <xf numFmtId="41" fontId="0" fillId="0" borderId="2" xfId="0" applyNumberFormat="1" applyBorder="1" applyProtection="1">
      <protection locked="0"/>
    </xf>
    <xf numFmtId="10" fontId="0" fillId="0" borderId="15" xfId="0" applyNumberFormat="1" applyBorder="1" applyAlignment="1">
      <alignment horizontal="center"/>
    </xf>
    <xf numFmtId="10" fontId="0" fillId="0" borderId="2" xfId="0" applyNumberFormat="1" applyBorder="1" applyAlignment="1">
      <alignment horizontal="center"/>
    </xf>
    <xf numFmtId="10" fontId="0" fillId="0" borderId="9" xfId="0" applyNumberFormat="1" applyBorder="1" applyAlignment="1">
      <alignment horizontal="center"/>
    </xf>
    <xf numFmtId="10" fontId="0" fillId="0" borderId="22" xfId="0" applyNumberFormat="1" applyBorder="1" applyAlignment="1">
      <alignment horizontal="center"/>
    </xf>
    <xf numFmtId="41" fontId="4" fillId="0" borderId="24" xfId="1" applyNumberFormat="1" applyFont="1" applyBorder="1" applyAlignment="1" applyProtection="1">
      <protection locked="0"/>
    </xf>
    <xf numFmtId="41" fontId="4" fillId="0" borderId="0" xfId="1" applyNumberFormat="1" applyFont="1" applyBorder="1" applyAlignment="1" applyProtection="1">
      <protection locked="0"/>
    </xf>
    <xf numFmtId="41" fontId="4" fillId="0" borderId="35" xfId="1" applyNumberFormat="1" applyFont="1" applyBorder="1" applyAlignment="1" applyProtection="1">
      <protection locked="0"/>
    </xf>
    <xf numFmtId="41" fontId="4" fillId="0" borderId="12" xfId="1" applyNumberFormat="1" applyFont="1" applyBorder="1" applyAlignment="1" applyProtection="1">
      <protection locked="0"/>
    </xf>
    <xf numFmtId="41" fontId="4" fillId="0" borderId="27" xfId="1" applyNumberFormat="1" applyFont="1" applyBorder="1" applyAlignment="1" applyProtection="1">
      <protection locked="0"/>
    </xf>
    <xf numFmtId="41" fontId="4" fillId="0" borderId="74" xfId="1" applyNumberFormat="1" applyFont="1" applyBorder="1" applyAlignment="1" applyProtection="1">
      <protection locked="0"/>
    </xf>
    <xf numFmtId="41" fontId="4" fillId="0" borderId="45" xfId="1" applyNumberFormat="1" applyFont="1" applyBorder="1" applyAlignment="1" applyProtection="1">
      <protection locked="0"/>
    </xf>
    <xf numFmtId="41" fontId="4" fillId="0" borderId="47" xfId="1" applyNumberFormat="1" applyFont="1" applyBorder="1" applyAlignment="1" applyProtection="1">
      <protection locked="0"/>
    </xf>
    <xf numFmtId="41" fontId="4" fillId="0" borderId="77" xfId="1" applyNumberFormat="1" applyFont="1" applyBorder="1" applyAlignment="1" applyProtection="1">
      <protection locked="0"/>
    </xf>
    <xf numFmtId="41" fontId="4" fillId="0" borderId="49" xfId="1" applyNumberFormat="1" applyFont="1" applyBorder="1" applyAlignment="1" applyProtection="1">
      <protection locked="0"/>
    </xf>
    <xf numFmtId="41" fontId="4" fillId="0" borderId="72" xfId="1" applyNumberFormat="1" applyFont="1" applyBorder="1" applyAlignment="1" applyProtection="1">
      <protection locked="0"/>
    </xf>
    <xf numFmtId="41" fontId="4" fillId="0" borderId="78" xfId="1" applyNumberFormat="1" applyFont="1" applyBorder="1" applyAlignment="1" applyProtection="1"/>
    <xf numFmtId="0" fontId="0" fillId="0" borderId="45" xfId="0" applyBorder="1"/>
    <xf numFmtId="0" fontId="0" fillId="0" borderId="20" xfId="0" applyBorder="1" applyAlignment="1">
      <alignment horizontal="center"/>
    </xf>
    <xf numFmtId="0" fontId="0" fillId="0" borderId="54" xfId="0" applyBorder="1" applyAlignment="1">
      <alignment horizontal="left" wrapText="1"/>
    </xf>
    <xf numFmtId="0" fontId="0" fillId="0" borderId="67" xfId="0" applyBorder="1" applyAlignment="1">
      <alignment horizontal="center" wrapText="1"/>
    </xf>
    <xf numFmtId="0" fontId="0" fillId="0" borderId="68" xfId="0" applyBorder="1" applyAlignment="1">
      <alignment horizontal="center" wrapText="1"/>
    </xf>
    <xf numFmtId="0" fontId="0" fillId="0" borderId="79" xfId="0" applyBorder="1" applyAlignment="1">
      <alignment horizontal="center" wrapText="1"/>
    </xf>
    <xf numFmtId="0" fontId="0" fillId="0" borderId="75" xfId="0" applyBorder="1" applyAlignment="1">
      <alignment wrapText="1"/>
    </xf>
    <xf numFmtId="0" fontId="0" fillId="0" borderId="68" xfId="0" applyBorder="1" applyAlignment="1">
      <alignment wrapText="1"/>
    </xf>
    <xf numFmtId="0" fontId="0" fillId="0" borderId="68" xfId="0" applyBorder="1"/>
    <xf numFmtId="0" fontId="0" fillId="0" borderId="67" xfId="0" applyBorder="1"/>
    <xf numFmtId="0" fontId="0" fillId="0" borderId="67" xfId="0" applyBorder="1" applyAlignment="1">
      <alignment wrapText="1"/>
    </xf>
    <xf numFmtId="0" fontId="0" fillId="0" borderId="69" xfId="0" applyBorder="1"/>
    <xf numFmtId="0" fontId="0" fillId="0" borderId="31" xfId="0" applyBorder="1" applyAlignment="1">
      <alignment wrapText="1"/>
    </xf>
    <xf numFmtId="0" fontId="3" fillId="0" borderId="38" xfId="0" applyFont="1" applyBorder="1" applyAlignment="1">
      <alignment horizontal="center" wrapText="1"/>
    </xf>
    <xf numFmtId="0" fontId="0" fillId="0" borderId="75" xfId="0" applyBorder="1" applyAlignment="1">
      <alignment horizontal="left" wrapText="1"/>
    </xf>
    <xf numFmtId="0" fontId="0" fillId="0" borderId="67" xfId="0" applyBorder="1" applyAlignment="1">
      <alignment horizontal="left" wrapText="1"/>
    </xf>
    <xf numFmtId="0" fontId="4" fillId="0" borderId="75" xfId="0" applyFont="1" applyBorder="1" applyAlignment="1">
      <alignment horizontal="center" wrapText="1"/>
    </xf>
    <xf numFmtId="0" fontId="4" fillId="0" borderId="67" xfId="0" applyFont="1" applyBorder="1" applyAlignment="1">
      <alignment horizontal="center" wrapText="1"/>
    </xf>
    <xf numFmtId="0" fontId="3" fillId="0" borderId="74" xfId="0" applyFont="1" applyBorder="1" applyAlignment="1">
      <alignment horizontal="center" wrapText="1"/>
    </xf>
    <xf numFmtId="0" fontId="3" fillId="0" borderId="68" xfId="0" applyFont="1" applyBorder="1" applyAlignment="1">
      <alignment horizontal="center" wrapText="1"/>
    </xf>
    <xf numFmtId="0" fontId="3" fillId="0" borderId="68" xfId="0" applyFont="1" applyBorder="1" applyAlignment="1">
      <alignment horizontal="center"/>
    </xf>
    <xf numFmtId="0" fontId="18" fillId="0" borderId="0" xfId="0" applyFont="1" applyProtection="1">
      <protection locked="0"/>
    </xf>
    <xf numFmtId="49" fontId="4" fillId="0" borderId="0" xfId="0" applyNumberFormat="1" applyFont="1" applyAlignment="1">
      <alignment horizontal="center"/>
    </xf>
    <xf numFmtId="164" fontId="0" fillId="0" borderId="0" xfId="0" applyNumberFormat="1" applyAlignment="1">
      <alignment horizontal="center" wrapText="1"/>
    </xf>
    <xf numFmtId="0" fontId="19" fillId="0" borderId="0" xfId="0" applyFont="1" applyAlignment="1">
      <alignment vertical="top" wrapText="1"/>
    </xf>
    <xf numFmtId="0" fontId="0" fillId="0" borderId="0" xfId="0" applyAlignment="1">
      <alignment vertical="top" wrapText="1"/>
    </xf>
    <xf numFmtId="49" fontId="4" fillId="0" borderId="12" xfId="0" applyNumberFormat="1" applyFont="1" applyBorder="1" applyAlignment="1" applyProtection="1">
      <alignment horizontal="center"/>
      <protection locked="0"/>
    </xf>
    <xf numFmtId="49" fontId="4" fillId="0" borderId="24" xfId="0" applyNumberFormat="1" applyFont="1" applyBorder="1" applyAlignment="1" applyProtection="1">
      <alignment horizontal="center"/>
      <protection locked="0"/>
    </xf>
    <xf numFmtId="49" fontId="0" fillId="0" borderId="4" xfId="0" applyNumberFormat="1" applyBorder="1" applyAlignment="1">
      <alignment horizontal="center" wrapText="1"/>
    </xf>
    <xf numFmtId="49" fontId="0" fillId="0" borderId="45" xfId="0" applyNumberFormat="1" applyBorder="1"/>
    <xf numFmtId="0" fontId="0" fillId="0" borderId="63" xfId="0" applyBorder="1"/>
    <xf numFmtId="49" fontId="0" fillId="0" borderId="0" xfId="0" applyNumberFormat="1" applyAlignment="1">
      <alignment horizontal="right"/>
    </xf>
    <xf numFmtId="171" fontId="0" fillId="0" borderId="24" xfId="0" applyNumberFormat="1" applyBorder="1" applyAlignment="1" applyProtection="1">
      <alignment horizontal="center"/>
      <protection locked="0"/>
    </xf>
    <xf numFmtId="49" fontId="0" fillId="0" borderId="12" xfId="0" applyNumberFormat="1" applyBorder="1" applyAlignment="1">
      <alignment horizontal="center"/>
    </xf>
    <xf numFmtId="49" fontId="0" fillId="0" borderId="12" xfId="0" applyNumberFormat="1" applyBorder="1" applyAlignment="1">
      <alignment horizontal="center" wrapText="1"/>
    </xf>
    <xf numFmtId="49" fontId="0" fillId="0" borderId="0" xfId="0" applyNumberFormat="1" applyAlignment="1" applyProtection="1">
      <alignment horizontal="left"/>
      <protection locked="0"/>
    </xf>
    <xf numFmtId="171" fontId="0" fillId="0" borderId="0" xfId="0" applyNumberFormat="1" applyAlignment="1" applyProtection="1">
      <alignment horizontal="center"/>
      <protection locked="0"/>
    </xf>
    <xf numFmtId="49" fontId="0" fillId="0" borderId="63" xfId="0" applyNumberFormat="1" applyBorder="1"/>
    <xf numFmtId="167" fontId="0" fillId="0" borderId="0" xfId="0" applyNumberFormat="1" applyAlignment="1" applyProtection="1">
      <alignment horizontal="center"/>
      <protection locked="0"/>
    </xf>
    <xf numFmtId="167" fontId="0" fillId="0" borderId="63" xfId="0" applyNumberFormat="1" applyBorder="1" applyAlignment="1" applyProtection="1">
      <alignment horizontal="center"/>
      <protection locked="0"/>
    </xf>
    <xf numFmtId="49" fontId="0" fillId="0" borderId="39" xfId="0" applyNumberFormat="1" applyBorder="1"/>
    <xf numFmtId="49" fontId="0" fillId="0" borderId="10" xfId="0" applyNumberFormat="1" applyBorder="1" applyProtection="1">
      <protection locked="0"/>
    </xf>
    <xf numFmtId="167" fontId="0" fillId="0" borderId="10" xfId="0" applyNumberFormat="1" applyBorder="1" applyAlignment="1" applyProtection="1">
      <alignment horizontal="center"/>
      <protection locked="0"/>
    </xf>
    <xf numFmtId="167" fontId="0" fillId="0" borderId="40" xfId="0" applyNumberFormat="1" applyBorder="1" applyAlignment="1" applyProtection="1">
      <alignment horizontal="center"/>
      <protection locked="0"/>
    </xf>
    <xf numFmtId="164" fontId="0" fillId="0" borderId="4" xfId="0" applyNumberFormat="1" applyBorder="1" applyAlignment="1" applyProtection="1">
      <alignment horizontal="center"/>
      <protection locked="0"/>
    </xf>
    <xf numFmtId="49" fontId="4" fillId="0" borderId="0" xfId="0" applyNumberFormat="1" applyFont="1" applyAlignment="1" applyProtection="1">
      <alignment horizontal="center"/>
      <protection locked="0"/>
    </xf>
    <xf numFmtId="49" fontId="4" fillId="0" borderId="12" xfId="0" applyNumberFormat="1" applyFont="1" applyBorder="1" applyAlignment="1" applyProtection="1">
      <alignment horizontal="left"/>
      <protection locked="0"/>
    </xf>
    <xf numFmtId="9" fontId="1" fillId="0" borderId="15" xfId="4" applyFont="1" applyBorder="1" applyAlignment="1">
      <alignment horizontal="center" wrapText="1"/>
    </xf>
    <xf numFmtId="44" fontId="1" fillId="0" borderId="25" xfId="2" applyFont="1" applyBorder="1" applyAlignment="1">
      <alignment horizontal="center" wrapText="1"/>
    </xf>
    <xf numFmtId="49" fontId="1" fillId="0" borderId="58" xfId="4" applyNumberFormat="1" applyFont="1" applyBorder="1" applyAlignment="1" applyProtection="1">
      <alignment horizontal="right"/>
      <protection locked="0"/>
    </xf>
    <xf numFmtId="49" fontId="1" fillId="0" borderId="62" xfId="4" applyNumberFormat="1" applyBorder="1" applyAlignment="1" applyProtection="1">
      <alignment horizontal="right"/>
      <protection locked="0"/>
    </xf>
    <xf numFmtId="49" fontId="0" fillId="0" borderId="13" xfId="0" applyNumberFormat="1" applyBorder="1" applyProtection="1">
      <protection locked="0"/>
    </xf>
    <xf numFmtId="49" fontId="0" fillId="0" borderId="13" xfId="0" applyNumberFormat="1" applyBorder="1" applyAlignment="1">
      <alignment horizontal="center" wrapText="1"/>
    </xf>
    <xf numFmtId="9" fontId="1" fillId="0" borderId="4" xfId="4" applyFont="1" applyBorder="1" applyAlignment="1">
      <alignment horizontal="center" wrapText="1"/>
    </xf>
    <xf numFmtId="44" fontId="1" fillId="0" borderId="13" xfId="2" applyFont="1" applyBorder="1" applyAlignment="1">
      <alignment horizontal="center" wrapText="1"/>
    </xf>
    <xf numFmtId="165" fontId="1" fillId="0" borderId="14" xfId="2" applyNumberFormat="1" applyBorder="1" applyProtection="1">
      <protection locked="0"/>
    </xf>
    <xf numFmtId="165" fontId="1" fillId="0" borderId="14" xfId="2" applyNumberFormat="1" applyFont="1" applyBorder="1" applyAlignment="1" applyProtection="1">
      <alignment horizontal="left"/>
      <protection locked="0"/>
    </xf>
    <xf numFmtId="49" fontId="1" fillId="0" borderId="3" xfId="1" applyNumberFormat="1" applyFont="1" applyBorder="1" applyProtection="1">
      <protection locked="0"/>
    </xf>
    <xf numFmtId="165" fontId="1" fillId="0" borderId="62" xfId="2" applyNumberFormat="1" applyBorder="1" applyProtection="1">
      <protection locked="0"/>
    </xf>
    <xf numFmtId="165" fontId="1" fillId="0" borderId="62" xfId="2" applyNumberFormat="1" applyFont="1" applyBorder="1" applyAlignment="1" applyProtection="1">
      <alignment horizontal="right"/>
      <protection locked="0"/>
    </xf>
    <xf numFmtId="49" fontId="1" fillId="0" borderId="61" xfId="1" applyNumberFormat="1" applyFont="1" applyBorder="1" applyProtection="1">
      <protection locked="0"/>
    </xf>
    <xf numFmtId="49" fontId="1" fillId="0" borderId="61" xfId="1" applyNumberFormat="1" applyBorder="1" applyProtection="1">
      <protection locked="0"/>
    </xf>
    <xf numFmtId="49" fontId="1" fillId="0" borderId="13" xfId="1" applyNumberFormat="1" applyFont="1" applyBorder="1" applyProtection="1">
      <protection locked="0"/>
    </xf>
    <xf numFmtId="0" fontId="0" fillId="0" borderId="14" xfId="0" applyBorder="1"/>
    <xf numFmtId="49" fontId="2" fillId="0" borderId="3" xfId="0" applyNumberFormat="1" applyFont="1" applyBorder="1" applyProtection="1">
      <protection locked="0"/>
    </xf>
    <xf numFmtId="165" fontId="1" fillId="0" borderId="2" xfId="2" applyNumberFormat="1" applyFont="1" applyBorder="1" applyAlignment="1" applyProtection="1">
      <alignment horizontal="left"/>
      <protection locked="0"/>
    </xf>
    <xf numFmtId="165" fontId="1" fillId="0" borderId="0" xfId="2" applyNumberFormat="1" applyBorder="1" applyProtection="1">
      <protection locked="0"/>
    </xf>
    <xf numFmtId="165" fontId="1" fillId="0" borderId="62" xfId="2" applyNumberFormat="1" applyFont="1" applyBorder="1" applyProtection="1">
      <protection locked="0"/>
    </xf>
    <xf numFmtId="165" fontId="1" fillId="0" borderId="62" xfId="2" applyNumberFormat="1" applyBorder="1" applyAlignment="1" applyProtection="1">
      <alignment horizontal="right"/>
      <protection locked="0"/>
    </xf>
    <xf numFmtId="165" fontId="1" fillId="0" borderId="60" xfId="2" applyNumberFormat="1" applyBorder="1" applyProtection="1">
      <protection locked="0"/>
    </xf>
    <xf numFmtId="165" fontId="1" fillId="0" borderId="12" xfId="2" applyNumberFormat="1" applyBorder="1" applyProtection="1">
      <protection locked="0"/>
    </xf>
    <xf numFmtId="166" fontId="0" fillId="0" borderId="42" xfId="1" applyNumberFormat="1" applyFont="1" applyBorder="1" applyAlignment="1" applyProtection="1">
      <alignment horizontal="center"/>
    </xf>
    <xf numFmtId="166" fontId="0" fillId="0" borderId="38" xfId="1" applyNumberFormat="1" applyFont="1" applyBorder="1" applyAlignment="1" applyProtection="1">
      <alignment horizontal="center"/>
    </xf>
    <xf numFmtId="166" fontId="0" fillId="0" borderId="38" xfId="1" applyNumberFormat="1" applyFont="1" applyBorder="1" applyProtection="1">
      <protection locked="0"/>
    </xf>
    <xf numFmtId="165" fontId="1" fillId="0" borderId="15" xfId="2" applyNumberFormat="1" applyBorder="1"/>
    <xf numFmtId="49" fontId="10" fillId="0" borderId="0" xfId="0" applyNumberFormat="1" applyFont="1" applyAlignment="1">
      <alignment horizontal="center"/>
    </xf>
    <xf numFmtId="49" fontId="23" fillId="0" borderId="0" xfId="0" applyNumberFormat="1" applyFont="1"/>
    <xf numFmtId="0" fontId="23" fillId="0" borderId="0" xfId="0" applyFont="1"/>
    <xf numFmtId="0" fontId="0" fillId="0" borderId="0" xfId="0" applyAlignment="1">
      <alignment vertical="top"/>
    </xf>
    <xf numFmtId="0" fontId="4" fillId="0" borderId="0" xfId="0" applyFont="1" applyAlignment="1">
      <alignment vertical="top"/>
    </xf>
    <xf numFmtId="0" fontId="4" fillId="0" borderId="69" xfId="0" applyFont="1" applyBorder="1"/>
    <xf numFmtId="0" fontId="4" fillId="0" borderId="0" xfId="0" applyFont="1" applyAlignment="1">
      <alignment horizontal="left"/>
    </xf>
    <xf numFmtId="0" fontId="4" fillId="0" borderId="0" xfId="0" applyFont="1" applyAlignment="1">
      <alignment horizontal="center"/>
    </xf>
    <xf numFmtId="0" fontId="17" fillId="0" borderId="0" xfId="0" applyFont="1"/>
    <xf numFmtId="0" fontId="3" fillId="0" borderId="0" xfId="0" applyFont="1" applyAlignment="1">
      <alignment horizontal="centerContinuous"/>
    </xf>
    <xf numFmtId="0" fontId="24" fillId="0" borderId="0" xfId="0" applyFont="1"/>
    <xf numFmtId="0" fontId="1" fillId="0" borderId="15" xfId="0" applyFont="1" applyBorder="1" applyAlignment="1">
      <alignment horizontal="center" wrapText="1"/>
    </xf>
    <xf numFmtId="0" fontId="9" fillId="0" borderId="15" xfId="0" applyFont="1" applyBorder="1" applyAlignment="1">
      <alignment horizontal="center" wrapText="1"/>
    </xf>
    <xf numFmtId="49" fontId="1" fillId="0" borderId="0" xfId="0" applyNumberFormat="1" applyFont="1"/>
    <xf numFmtId="49" fontId="1" fillId="0" borderId="12" xfId="0" applyNumberFormat="1" applyFont="1" applyBorder="1" applyAlignment="1">
      <alignment horizontal="center" wrapText="1"/>
    </xf>
    <xf numFmtId="49" fontId="1" fillId="0" borderId="80" xfId="0" applyNumberFormat="1" applyFont="1" applyBorder="1" applyAlignment="1">
      <alignment horizontal="center" wrapText="1"/>
    </xf>
    <xf numFmtId="0" fontId="26" fillId="0" borderId="0" xfId="0" applyFont="1"/>
    <xf numFmtId="0" fontId="1" fillId="0" borderId="0" xfId="0" applyFont="1"/>
    <xf numFmtId="49" fontId="4" fillId="0" borderId="12" xfId="0" applyNumberFormat="1" applyFont="1" applyBorder="1" applyAlignment="1">
      <alignment horizontal="center"/>
    </xf>
    <xf numFmtId="0" fontId="26" fillId="0" borderId="1" xfId="0" applyFont="1" applyBorder="1"/>
    <xf numFmtId="49" fontId="28" fillId="0" borderId="0" xfId="0" applyNumberFormat="1" applyFont="1"/>
    <xf numFmtId="49" fontId="26" fillId="0" borderId="0" xfId="0" applyNumberFormat="1" applyFont="1"/>
    <xf numFmtId="0" fontId="26" fillId="0" borderId="30" xfId="0" applyFont="1" applyBorder="1"/>
    <xf numFmtId="49" fontId="26" fillId="0" borderId="1" xfId="0" applyNumberFormat="1" applyFont="1" applyBorder="1"/>
    <xf numFmtId="49" fontId="26" fillId="0" borderId="1" xfId="0" applyNumberFormat="1" applyFont="1" applyBorder="1" applyAlignment="1">
      <alignment horizontal="left"/>
    </xf>
    <xf numFmtId="49" fontId="26" fillId="0" borderId="0" xfId="0" applyNumberFormat="1" applyFont="1" applyAlignment="1">
      <alignment horizontal="left"/>
    </xf>
    <xf numFmtId="49" fontId="1" fillId="0" borderId="0" xfId="0" applyNumberFormat="1" applyFont="1" applyAlignment="1">
      <alignment horizontal="left"/>
    </xf>
    <xf numFmtId="0" fontId="1" fillId="0" borderId="24" xfId="0" applyFont="1" applyBorder="1"/>
    <xf numFmtId="0" fontId="1" fillId="0" borderId="2" xfId="0" applyFont="1" applyBorder="1"/>
    <xf numFmtId="49" fontId="1" fillId="0" borderId="10" xfId="0" applyNumberFormat="1" applyFont="1" applyBorder="1" applyAlignment="1">
      <alignment horizontal="center" wrapText="1"/>
    </xf>
    <xf numFmtId="0" fontId="1" fillId="0" borderId="8" xfId="0" applyFont="1" applyBorder="1" applyAlignment="1">
      <alignment horizontal="center" wrapText="1"/>
    </xf>
    <xf numFmtId="0" fontId="1" fillId="0" borderId="9" xfId="0" applyFont="1" applyBorder="1" applyAlignment="1">
      <alignment horizontal="center" wrapText="1"/>
    </xf>
    <xf numFmtId="49" fontId="1" fillId="0" borderId="18" xfId="0" applyNumberFormat="1" applyFont="1" applyBorder="1" applyAlignment="1">
      <alignment horizontal="center" wrapText="1"/>
    </xf>
    <xf numFmtId="0" fontId="1" fillId="0" borderId="18" xfId="2" applyNumberFormat="1" applyFont="1" applyBorder="1" applyAlignment="1" applyProtection="1">
      <alignment horizontal="center" wrapText="1"/>
      <protection locked="0"/>
    </xf>
    <xf numFmtId="0" fontId="26" fillId="0" borderId="10" xfId="0" applyFont="1" applyBorder="1"/>
    <xf numFmtId="0" fontId="26" fillId="0" borderId="0" xfId="0" applyFont="1" applyAlignment="1">
      <alignment horizontal="left"/>
    </xf>
    <xf numFmtId="0" fontId="26" fillId="0" borderId="10" xfId="0" applyFont="1" applyBorder="1" applyAlignment="1">
      <alignment horizontal="left"/>
    </xf>
    <xf numFmtId="0" fontId="1" fillId="0" borderId="17" xfId="0" applyFont="1" applyBorder="1" applyAlignment="1">
      <alignment horizontal="center" wrapText="1"/>
    </xf>
    <xf numFmtId="49" fontId="1" fillId="0" borderId="4" xfId="0" applyNumberFormat="1" applyFont="1" applyBorder="1"/>
    <xf numFmtId="49" fontId="1" fillId="0" borderId="15" xfId="0" applyNumberFormat="1" applyFont="1" applyBorder="1"/>
    <xf numFmtId="49" fontId="1" fillId="0" borderId="2" xfId="0" applyNumberFormat="1" applyFont="1" applyBorder="1"/>
    <xf numFmtId="49" fontId="1" fillId="0" borderId="14" xfId="0" applyNumberFormat="1" applyFont="1" applyBorder="1"/>
    <xf numFmtId="0" fontId="26" fillId="0" borderId="39" xfId="3" applyFont="1" applyBorder="1"/>
    <xf numFmtId="166" fontId="30" fillId="0" borderId="1" xfId="1" applyNumberFormat="1" applyFont="1" applyFill="1" applyBorder="1"/>
    <xf numFmtId="166" fontId="30" fillId="0" borderId="8" xfId="1" applyNumberFormat="1" applyFont="1" applyFill="1" applyBorder="1"/>
    <xf numFmtId="41" fontId="4" fillId="0" borderId="12" xfId="3" applyNumberFormat="1" applyFont="1" applyBorder="1" applyProtection="1">
      <protection locked="0"/>
    </xf>
    <xf numFmtId="41" fontId="4" fillId="0" borderId="75" xfId="3" applyNumberFormat="1" applyFont="1" applyBorder="1" applyProtection="1">
      <protection locked="0"/>
    </xf>
    <xf numFmtId="41" fontId="4" fillId="0" borderId="76" xfId="1" applyNumberFormat="1" applyFont="1" applyBorder="1" applyAlignment="1" applyProtection="1">
      <protection locked="0"/>
    </xf>
    <xf numFmtId="41" fontId="4" fillId="0" borderId="68" xfId="1" applyNumberFormat="1" applyFont="1" applyBorder="1" applyAlignment="1" applyProtection="1">
      <protection locked="0"/>
    </xf>
    <xf numFmtId="41" fontId="4" fillId="0" borderId="69" xfId="1" applyNumberFormat="1" applyFont="1" applyBorder="1" applyAlignment="1" applyProtection="1">
      <protection locked="0"/>
    </xf>
    <xf numFmtId="41" fontId="4" fillId="0" borderId="80" xfId="3" applyNumberFormat="1" applyFont="1" applyBorder="1" applyProtection="1">
      <protection locked="0"/>
    </xf>
    <xf numFmtId="41" fontId="4" fillId="0" borderId="63" xfId="1" applyNumberFormat="1" applyFont="1" applyBorder="1" applyAlignment="1" applyProtection="1">
      <protection locked="0"/>
    </xf>
    <xf numFmtId="41" fontId="4" fillId="0" borderId="71" xfId="1" applyNumberFormat="1" applyFont="1" applyBorder="1" applyAlignment="1" applyProtection="1">
      <protection locked="0"/>
    </xf>
    <xf numFmtId="41" fontId="4" fillId="0" borderId="70" xfId="1" applyNumberFormat="1" applyFont="1" applyBorder="1" applyAlignment="1" applyProtection="1">
      <protection locked="0"/>
    </xf>
    <xf numFmtId="41" fontId="4" fillId="0" borderId="80" xfId="1" applyNumberFormat="1" applyFont="1" applyBorder="1" applyAlignment="1" applyProtection="1">
      <protection locked="0"/>
    </xf>
    <xf numFmtId="41" fontId="4" fillId="0" borderId="87" xfId="1" applyNumberFormat="1" applyFont="1" applyBorder="1" applyAlignment="1" applyProtection="1">
      <protection locked="0"/>
    </xf>
    <xf numFmtId="41" fontId="4" fillId="0" borderId="75" xfId="1" applyNumberFormat="1" applyFont="1" applyBorder="1" applyAlignment="1" applyProtection="1">
      <protection locked="0"/>
    </xf>
    <xf numFmtId="41" fontId="4" fillId="0" borderId="79" xfId="1" applyNumberFormat="1" applyFont="1" applyBorder="1" applyAlignment="1" applyProtection="1">
      <protection locked="0"/>
    </xf>
    <xf numFmtId="41" fontId="4" fillId="0" borderId="102" xfId="1" applyNumberFormat="1" applyFont="1" applyBorder="1" applyAlignment="1" applyProtection="1"/>
    <xf numFmtId="41" fontId="4" fillId="0" borderId="86" xfId="1" applyNumberFormat="1" applyFont="1" applyBorder="1" applyAlignment="1" applyProtection="1">
      <protection locked="0"/>
    </xf>
    <xf numFmtId="41" fontId="4" fillId="0" borderId="31" xfId="1" applyNumberFormat="1" applyFont="1" applyBorder="1" applyAlignment="1" applyProtection="1">
      <protection locked="0"/>
    </xf>
    <xf numFmtId="41" fontId="4" fillId="0" borderId="67" xfId="1" applyNumberFormat="1" applyFont="1" applyBorder="1" applyAlignment="1" applyProtection="1">
      <protection locked="0"/>
    </xf>
    <xf numFmtId="41" fontId="4" fillId="0" borderId="73" xfId="1" applyNumberFormat="1" applyFont="1" applyBorder="1" applyAlignment="1" applyProtection="1">
      <protection locked="0"/>
    </xf>
    <xf numFmtId="0" fontId="34" fillId="0" borderId="0" xfId="0" applyFont="1" applyAlignment="1">
      <alignment horizontal="center"/>
    </xf>
    <xf numFmtId="0" fontId="34" fillId="0" borderId="0" xfId="0" applyFont="1"/>
    <xf numFmtId="0" fontId="18" fillId="0" borderId="0" xfId="0" applyFont="1"/>
    <xf numFmtId="0" fontId="35" fillId="0" borderId="0" xfId="0" applyFont="1" applyAlignment="1">
      <alignment horizontal="left"/>
    </xf>
    <xf numFmtId="0" fontId="35" fillId="0" borderId="0" xfId="0" applyFont="1"/>
    <xf numFmtId="0" fontId="36" fillId="0" borderId="0" xfId="0" applyFont="1"/>
    <xf numFmtId="165" fontId="35" fillId="0" borderId="0" xfId="2" applyNumberFormat="1" applyFont="1" applyBorder="1" applyAlignment="1"/>
    <xf numFmtId="0" fontId="35" fillId="0" borderId="0" xfId="0" applyFont="1" applyAlignment="1">
      <alignment horizontal="center"/>
    </xf>
    <xf numFmtId="0" fontId="7" fillId="0" borderId="0" xfId="0" applyFont="1"/>
    <xf numFmtId="0" fontId="35" fillId="0" borderId="51" xfId="0" applyFont="1" applyBorder="1" applyAlignment="1">
      <alignment horizontal="center" wrapText="1"/>
    </xf>
    <xf numFmtId="0" fontId="35" fillId="0" borderId="28" xfId="0" applyFont="1" applyBorder="1"/>
    <xf numFmtId="0" fontId="35" fillId="0" borderId="85" xfId="0" applyFont="1" applyBorder="1"/>
    <xf numFmtId="0" fontId="35" fillId="0" borderId="72" xfId="0" applyFont="1" applyBorder="1" applyAlignment="1">
      <alignment horizontal="center"/>
    </xf>
    <xf numFmtId="0" fontId="34" fillId="0" borderId="73" xfId="0" applyFont="1" applyBorder="1"/>
    <xf numFmtId="0" fontId="35" fillId="0" borderId="45" xfId="0" applyFont="1" applyBorder="1" applyAlignment="1">
      <alignment horizontal="center"/>
    </xf>
    <xf numFmtId="0" fontId="7" fillId="0" borderId="0" xfId="0" applyFont="1" applyAlignment="1">
      <alignment horizontal="center"/>
    </xf>
    <xf numFmtId="42" fontId="7" fillId="0" borderId="63" xfId="0" applyNumberFormat="1" applyFont="1" applyBorder="1"/>
    <xf numFmtId="42" fontId="7" fillId="0" borderId="80" xfId="0" applyNumberFormat="1" applyFont="1" applyBorder="1"/>
    <xf numFmtId="42" fontId="7" fillId="0" borderId="103" xfId="0" applyNumberFormat="1" applyFont="1" applyBorder="1"/>
    <xf numFmtId="10" fontId="7" fillId="0" borderId="80" xfId="0" applyNumberFormat="1" applyFont="1" applyBorder="1" applyAlignment="1">
      <alignment horizontal="right"/>
    </xf>
    <xf numFmtId="0" fontId="35" fillId="0" borderId="39" xfId="0" applyFont="1" applyBorder="1" applyAlignment="1">
      <alignment horizontal="center"/>
    </xf>
    <xf numFmtId="0" fontId="7" fillId="0" borderId="10" xfId="0" applyFont="1" applyBorder="1"/>
    <xf numFmtId="0" fontId="18" fillId="0" borderId="40" xfId="0" applyFont="1" applyBorder="1"/>
    <xf numFmtId="0" fontId="34" fillId="0" borderId="63" xfId="0" applyFont="1" applyBorder="1"/>
    <xf numFmtId="42" fontId="7" fillId="0" borderId="104" xfId="0" applyNumberFormat="1" applyFont="1" applyBorder="1"/>
    <xf numFmtId="0" fontId="38" fillId="0" borderId="0" xfId="0" applyFont="1"/>
    <xf numFmtId="0" fontId="7" fillId="0" borderId="0" xfId="0" applyFont="1" applyAlignment="1">
      <alignment horizontal="right"/>
    </xf>
    <xf numFmtId="0" fontId="39" fillId="0" borderId="0" xfId="0" applyFont="1"/>
    <xf numFmtId="0" fontId="18" fillId="0" borderId="10" xfId="0" applyFont="1" applyBorder="1"/>
    <xf numFmtId="0" fontId="7" fillId="0" borderId="40" xfId="0" applyFont="1" applyBorder="1"/>
    <xf numFmtId="0" fontId="35" fillId="0" borderId="73" xfId="0" applyFont="1" applyBorder="1"/>
    <xf numFmtId="0" fontId="40" fillId="0" borderId="0" xfId="0" applyFont="1"/>
    <xf numFmtId="0" fontId="24" fillId="0" borderId="28" xfId="0" applyFont="1" applyBorder="1"/>
    <xf numFmtId="0" fontId="24" fillId="0" borderId="85" xfId="0" applyFont="1" applyBorder="1"/>
    <xf numFmtId="0" fontId="35" fillId="0" borderId="72" xfId="0" quotePrefix="1" applyFont="1" applyBorder="1" applyAlignment="1">
      <alignment horizontal="center"/>
    </xf>
    <xf numFmtId="0" fontId="35" fillId="0" borderId="86" xfId="0" applyFont="1" applyBorder="1"/>
    <xf numFmtId="0" fontId="7" fillId="0" borderId="86" xfId="0" applyFont="1" applyBorder="1"/>
    <xf numFmtId="0" fontId="7" fillId="0" borderId="73" xfId="0" applyFont="1" applyBorder="1"/>
    <xf numFmtId="0" fontId="40" fillId="0" borderId="45" xfId="0" applyFont="1" applyBorder="1" applyAlignment="1">
      <alignment horizontal="center"/>
    </xf>
    <xf numFmtId="0" fontId="7" fillId="0" borderId="63" xfId="0" applyFont="1" applyBorder="1"/>
    <xf numFmtId="0" fontId="41" fillId="0" borderId="0" xfId="0" applyFont="1"/>
    <xf numFmtId="0" fontId="24" fillId="0" borderId="63" xfId="0" applyFont="1" applyBorder="1"/>
    <xf numFmtId="0" fontId="40" fillId="0" borderId="39" xfId="0" applyFont="1" applyBorder="1" applyAlignment="1">
      <alignment horizontal="center"/>
    </xf>
    <xf numFmtId="0" fontId="24" fillId="0" borderId="10" xfId="0" applyFont="1" applyBorder="1"/>
    <xf numFmtId="0" fontId="24" fillId="0" borderId="40" xfId="0" applyFont="1" applyBorder="1"/>
    <xf numFmtId="0" fontId="18" fillId="0" borderId="86" xfId="0" applyFont="1" applyBorder="1"/>
    <xf numFmtId="0" fontId="42" fillId="0" borderId="0" xfId="0" applyFont="1"/>
    <xf numFmtId="0" fontId="35" fillId="0" borderId="45" xfId="0" quotePrefix="1" applyFont="1" applyBorder="1" applyAlignment="1">
      <alignment horizontal="center"/>
    </xf>
    <xf numFmtId="42" fontId="24" fillId="0" borderId="104" xfId="0" applyNumberFormat="1" applyFont="1" applyBorder="1"/>
    <xf numFmtId="42" fontId="24" fillId="0" borderId="103" xfId="0" applyNumberFormat="1" applyFont="1" applyBorder="1"/>
    <xf numFmtId="0" fontId="40" fillId="0" borderId="39" xfId="0" applyFont="1" applyBorder="1"/>
    <xf numFmtId="0" fontId="40" fillId="0" borderId="45" xfId="0" applyFont="1" applyBorder="1"/>
    <xf numFmtId="0" fontId="43" fillId="0" borderId="0" xfId="0" applyFont="1"/>
    <xf numFmtId="0" fontId="38" fillId="0" borderId="0" xfId="0" applyFont="1" applyAlignment="1">
      <alignment horizontal="center"/>
    </xf>
    <xf numFmtId="0" fontId="44" fillId="0" borderId="0" xfId="0" applyFont="1"/>
    <xf numFmtId="175" fontId="35" fillId="0" borderId="12" xfId="2" applyNumberFormat="1" applyFont="1" applyBorder="1" applyAlignment="1"/>
    <xf numFmtId="0" fontId="0" fillId="0" borderId="80" xfId="0" applyBorder="1"/>
    <xf numFmtId="0" fontId="0" fillId="0" borderId="71" xfId="0" applyBorder="1"/>
    <xf numFmtId="49" fontId="9" fillId="0" borderId="51" xfId="0" applyNumberFormat="1" applyFont="1" applyBorder="1" applyAlignment="1">
      <alignment horizontal="center" wrapText="1"/>
    </xf>
    <xf numFmtId="49" fontId="9" fillId="0" borderId="33" xfId="0" applyNumberFormat="1" applyFont="1" applyBorder="1" applyAlignment="1">
      <alignment horizontal="center" wrapText="1"/>
    </xf>
    <xf numFmtId="49" fontId="0" fillId="0" borderId="72" xfId="0" applyNumberFormat="1" applyBorder="1" applyProtection="1">
      <protection locked="0"/>
    </xf>
    <xf numFmtId="49" fontId="0" fillId="0" borderId="66" xfId="0" applyNumberFormat="1" applyBorder="1" applyProtection="1">
      <protection locked="0"/>
    </xf>
    <xf numFmtId="49" fontId="0" fillId="0" borderId="47" xfId="0" applyNumberFormat="1" applyBorder="1" applyProtection="1">
      <protection locked="0"/>
    </xf>
    <xf numFmtId="49" fontId="0" fillId="0" borderId="48" xfId="0" applyNumberFormat="1" applyBorder="1" applyProtection="1">
      <protection locked="0"/>
    </xf>
    <xf numFmtId="49" fontId="0" fillId="0" borderId="39" xfId="0" applyNumberFormat="1" applyBorder="1" applyProtection="1">
      <protection locked="0"/>
    </xf>
    <xf numFmtId="49" fontId="0" fillId="0" borderId="50" xfId="0" applyNumberFormat="1" applyBorder="1" applyProtection="1">
      <protection locked="0"/>
    </xf>
    <xf numFmtId="0" fontId="8" fillId="0" borderId="0" xfId="0" applyFont="1" applyAlignment="1">
      <alignment horizontal="center"/>
    </xf>
    <xf numFmtId="0" fontId="4" fillId="0" borderId="12" xfId="0" applyFont="1" applyBorder="1" applyAlignment="1">
      <alignment horizontal="center"/>
    </xf>
    <xf numFmtId="0" fontId="13" fillId="0" borderId="0" xfId="0" applyFont="1" applyAlignment="1">
      <alignment horizontal="center"/>
    </xf>
    <xf numFmtId="0" fontId="14" fillId="0" borderId="0" xfId="0" applyFont="1" applyAlignment="1">
      <alignment horizontal="center"/>
    </xf>
    <xf numFmtId="0" fontId="9" fillId="0" borderId="0" xfId="0" applyFont="1" applyAlignment="1">
      <alignment horizontal="center"/>
    </xf>
    <xf numFmtId="164" fontId="0" fillId="0" borderId="12" xfId="0" applyNumberFormat="1" applyBorder="1" applyAlignment="1" applyProtection="1">
      <alignment horizontal="center"/>
      <protection locked="0"/>
    </xf>
    <xf numFmtId="0" fontId="0" fillId="0" borderId="12" xfId="0" applyBorder="1" applyAlignment="1" applyProtection="1">
      <alignment horizontal="left"/>
      <protection locked="0"/>
    </xf>
    <xf numFmtId="0" fontId="9" fillId="0" borderId="12" xfId="0" applyFont="1" applyBorder="1" applyAlignment="1" applyProtection="1">
      <alignment horizontal="left"/>
      <protection locked="0"/>
    </xf>
    <xf numFmtId="0" fontId="12" fillId="0" borderId="0" xfId="0" applyFont="1" applyAlignment="1">
      <alignment horizontal="center"/>
    </xf>
    <xf numFmtId="0" fontId="18" fillId="0" borderId="12" xfId="0" applyFont="1" applyBorder="1" applyAlignment="1" applyProtection="1">
      <alignment horizontal="center"/>
      <protection locked="0"/>
    </xf>
    <xf numFmtId="0" fontId="6" fillId="0" borderId="0" xfId="0" applyFont="1" applyAlignment="1">
      <alignment horizontal="center"/>
    </xf>
    <xf numFmtId="0" fontId="20" fillId="0" borderId="0" xfId="0" applyFont="1" applyAlignment="1">
      <alignment horizontal="center" vertical="center" wrapText="1"/>
    </xf>
    <xf numFmtId="0" fontId="20" fillId="0" borderId="10" xfId="0" applyFont="1" applyBorder="1" applyAlignment="1">
      <alignment horizontal="center" vertical="center" wrapText="1"/>
    </xf>
    <xf numFmtId="0" fontId="0" fillId="0" borderId="82" xfId="0" applyBorder="1" applyAlignment="1">
      <alignment horizontal="center" wrapText="1"/>
    </xf>
    <xf numFmtId="0" fontId="0" fillId="0" borderId="83" xfId="0" applyBorder="1" applyAlignment="1">
      <alignment horizontal="center" wrapText="1"/>
    </xf>
    <xf numFmtId="164" fontId="0" fillId="0" borderId="39" xfId="0" applyNumberFormat="1" applyBorder="1" applyAlignment="1">
      <alignment horizontal="center" wrapText="1"/>
    </xf>
    <xf numFmtId="164" fontId="0" fillId="0" borderId="40" xfId="0" applyNumberFormat="1" applyBorder="1" applyAlignment="1">
      <alignment horizontal="center" wrapText="1"/>
    </xf>
    <xf numFmtId="0" fontId="5" fillId="0" borderId="0" xfId="0" applyFont="1" applyAlignment="1">
      <alignment horizontal="center" wrapText="1"/>
    </xf>
    <xf numFmtId="0" fontId="0" fillId="0" borderId="0" xfId="0" applyAlignment="1">
      <alignment wrapText="1"/>
    </xf>
    <xf numFmtId="0" fontId="0" fillId="0" borderId="0" xfId="0" applyAlignment="1">
      <alignment horizontal="left" vertical="top" wrapText="1"/>
    </xf>
    <xf numFmtId="0" fontId="1" fillId="0" borderId="0" xfId="0" applyFont="1" applyAlignment="1">
      <alignment wrapText="1"/>
    </xf>
    <xf numFmtId="0" fontId="5" fillId="0" borderId="0" xfId="0" applyFont="1" applyAlignment="1">
      <alignment horizontal="center"/>
    </xf>
    <xf numFmtId="49" fontId="9" fillId="0" borderId="0" xfId="0" applyNumberFormat="1" applyFont="1" applyAlignment="1">
      <alignment horizontal="left" vertical="top" wrapText="1"/>
    </xf>
    <xf numFmtId="0" fontId="0" fillId="0" borderId="1" xfId="0" applyBorder="1" applyAlignment="1">
      <alignment horizontal="left"/>
    </xf>
    <xf numFmtId="0" fontId="0" fillId="0" borderId="3" xfId="0" applyBorder="1" applyAlignment="1">
      <alignment horizontal="left"/>
    </xf>
    <xf numFmtId="0" fontId="0" fillId="0" borderId="1" xfId="0" applyBorder="1" applyAlignment="1">
      <alignment horizontal="center"/>
    </xf>
    <xf numFmtId="0" fontId="0" fillId="0" borderId="3" xfId="0" applyBorder="1" applyAlignment="1">
      <alignment horizontal="center"/>
    </xf>
    <xf numFmtId="0" fontId="4" fillId="0" borderId="26"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3" fillId="0" borderId="26" xfId="0" applyFont="1" applyBorder="1" applyAlignment="1">
      <alignment horizontal="left"/>
    </xf>
    <xf numFmtId="0" fontId="3" fillId="0" borderId="25" xfId="0" applyFont="1" applyBorder="1" applyAlignment="1">
      <alignment horizontal="left"/>
    </xf>
    <xf numFmtId="0" fontId="0" fillId="0" borderId="26" xfId="0" applyBorder="1" applyAlignment="1">
      <alignment horizontal="left"/>
    </xf>
    <xf numFmtId="0" fontId="0" fillId="0" borderId="25" xfId="0" applyBorder="1" applyAlignment="1">
      <alignment horizontal="left"/>
    </xf>
    <xf numFmtId="0" fontId="0" fillId="0" borderId="7" xfId="0" applyBorder="1" applyAlignment="1">
      <alignment horizontal="left"/>
    </xf>
    <xf numFmtId="0" fontId="0" fillId="0" borderId="13" xfId="0" applyBorder="1" applyAlignment="1">
      <alignment horizontal="left"/>
    </xf>
    <xf numFmtId="0" fontId="5" fillId="0" borderId="1" xfId="0" applyFont="1" applyBorder="1" applyAlignment="1">
      <alignment horizontal="center"/>
    </xf>
    <xf numFmtId="0" fontId="5" fillId="0" borderId="3" xfId="0" applyFont="1" applyBorder="1" applyAlignment="1">
      <alignment horizontal="center"/>
    </xf>
    <xf numFmtId="0" fontId="0" fillId="0" borderId="7" xfId="0" applyBorder="1" applyAlignment="1">
      <alignment horizontal="center"/>
    </xf>
    <xf numFmtId="0" fontId="0" fillId="0" borderId="13" xfId="0" applyBorder="1" applyAlignment="1">
      <alignment horizontal="center"/>
    </xf>
    <xf numFmtId="49" fontId="0" fillId="0" borderId="8" xfId="0" applyNumberFormat="1" applyBorder="1" applyAlignment="1">
      <alignment horizontal="center" wrapText="1"/>
    </xf>
    <xf numFmtId="49" fontId="0" fillId="0" borderId="23" xfId="0" applyNumberFormat="1" applyBorder="1" applyAlignment="1">
      <alignment horizontal="center" wrapText="1"/>
    </xf>
    <xf numFmtId="0" fontId="0" fillId="0" borderId="1" xfId="0" applyBorder="1" applyAlignment="1" applyProtection="1">
      <alignment horizontal="left"/>
      <protection locked="0"/>
    </xf>
    <xf numFmtId="0" fontId="0" fillId="0" borderId="3" xfId="0" applyBorder="1" applyAlignment="1" applyProtection="1">
      <alignment horizontal="left"/>
      <protection locked="0"/>
    </xf>
    <xf numFmtId="0" fontId="0" fillId="0" borderId="26" xfId="0" applyBorder="1" applyAlignment="1">
      <alignment horizontal="center"/>
    </xf>
    <xf numFmtId="0" fontId="0" fillId="0" borderId="25" xfId="0" applyBorder="1" applyAlignment="1">
      <alignment horizontal="center"/>
    </xf>
    <xf numFmtId="0" fontId="5" fillId="0" borderId="26" xfId="0" applyFont="1" applyBorder="1" applyAlignment="1">
      <alignment horizontal="center"/>
    </xf>
    <xf numFmtId="0" fontId="5" fillId="0" borderId="25" xfId="0" applyFont="1" applyBorder="1" applyAlignment="1">
      <alignment horizontal="center"/>
    </xf>
    <xf numFmtId="0" fontId="4" fillId="0" borderId="1" xfId="0" applyFont="1" applyBorder="1" applyAlignment="1" applyProtection="1">
      <alignment horizontal="left"/>
      <protection locked="0"/>
    </xf>
    <xf numFmtId="0" fontId="4" fillId="0" borderId="3" xfId="0" applyFont="1" applyBorder="1" applyAlignment="1" applyProtection="1">
      <alignment horizontal="left"/>
      <protection locked="0"/>
    </xf>
    <xf numFmtId="0" fontId="3" fillId="0" borderId="1" xfId="0" applyFont="1" applyBorder="1" applyAlignment="1">
      <alignment horizontal="left"/>
    </xf>
    <xf numFmtId="0" fontId="3" fillId="0" borderId="3" xfId="0" applyFont="1" applyBorder="1" applyAlignment="1">
      <alignment horizontal="left"/>
    </xf>
    <xf numFmtId="0" fontId="4" fillId="0" borderId="26" xfId="0" applyFont="1" applyBorder="1"/>
    <xf numFmtId="0" fontId="4" fillId="0" borderId="25" xfId="0" applyFont="1" applyBorder="1"/>
    <xf numFmtId="49" fontId="3" fillId="0" borderId="0" xfId="0" applyNumberFormat="1" applyFont="1" applyAlignment="1">
      <alignment horizontal="center"/>
    </xf>
    <xf numFmtId="49" fontId="26" fillId="0" borderId="0" xfId="0" applyNumberFormat="1" applyFont="1" applyAlignment="1">
      <alignment horizontal="center"/>
    </xf>
    <xf numFmtId="49" fontId="27" fillId="0" borderId="0" xfId="0" applyNumberFormat="1" applyFont="1" applyAlignment="1">
      <alignment horizontal="center"/>
    </xf>
    <xf numFmtId="44" fontId="1" fillId="0" borderId="19" xfId="2" applyBorder="1" applyAlignment="1">
      <alignment horizontal="center"/>
    </xf>
    <xf numFmtId="44" fontId="1" fillId="0" borderId="2" xfId="2" applyBorder="1" applyAlignment="1">
      <alignment horizontal="center"/>
    </xf>
    <xf numFmtId="0" fontId="3" fillId="0" borderId="29"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84" xfId="0" applyFont="1" applyBorder="1" applyAlignment="1">
      <alignment horizontal="center" vertical="center" wrapText="1"/>
    </xf>
    <xf numFmtId="0" fontId="17" fillId="0" borderId="30" xfId="0" applyFont="1" applyBorder="1" applyAlignment="1">
      <alignment horizontal="center" wrapText="1"/>
    </xf>
    <xf numFmtId="0" fontId="17" fillId="0" borderId="27" xfId="0" applyFont="1" applyBorder="1" applyAlignment="1">
      <alignment horizontal="center" wrapText="1"/>
    </xf>
    <xf numFmtId="0" fontId="17" fillId="0" borderId="16" xfId="0" applyFont="1" applyBorder="1" applyAlignment="1">
      <alignment horizontal="center" wrapText="1"/>
    </xf>
    <xf numFmtId="0" fontId="3" fillId="0" borderId="2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8" fillId="0" borderId="1" xfId="0" applyFont="1" applyBorder="1" applyAlignment="1">
      <alignment vertical="justify" wrapText="1"/>
    </xf>
    <xf numFmtId="0" fontId="8" fillId="0" borderId="0" xfId="0" applyFont="1" applyAlignment="1">
      <alignment vertical="justify" wrapText="1"/>
    </xf>
    <xf numFmtId="0" fontId="8" fillId="0" borderId="7" xfId="0" applyFont="1" applyBorder="1" applyAlignment="1">
      <alignment vertical="justify" wrapText="1"/>
    </xf>
    <xf numFmtId="0" fontId="8" fillId="0" borderId="12" xfId="0" applyFont="1" applyBorder="1" applyAlignment="1">
      <alignment vertical="justify" wrapText="1"/>
    </xf>
    <xf numFmtId="49" fontId="0" fillId="0" borderId="0" xfId="0" applyNumberFormat="1" applyAlignment="1" applyProtection="1">
      <alignment horizontal="center"/>
      <protection locked="0"/>
    </xf>
    <xf numFmtId="49" fontId="13" fillId="0" borderId="51" xfId="0" applyNumberFormat="1" applyFont="1" applyBorder="1" applyAlignment="1">
      <alignment horizontal="center" wrapText="1"/>
    </xf>
    <xf numFmtId="49" fontId="13" fillId="0" borderId="28" xfId="0" applyNumberFormat="1" applyFont="1" applyBorder="1" applyAlignment="1">
      <alignment horizontal="center" wrapText="1"/>
    </xf>
    <xf numFmtId="49" fontId="13" fillId="0" borderId="85" xfId="0" applyNumberFormat="1" applyFont="1" applyBorder="1" applyAlignment="1">
      <alignment horizontal="center" wrapText="1"/>
    </xf>
    <xf numFmtId="0" fontId="0" fillId="0" borderId="0" xfId="0" applyAlignment="1" applyProtection="1">
      <alignment horizontal="center"/>
      <protection locked="0"/>
    </xf>
    <xf numFmtId="0" fontId="0" fillId="0" borderId="0" xfId="0" applyAlignment="1" applyProtection="1">
      <alignment horizontal="left" wrapText="1"/>
      <protection locked="0"/>
    </xf>
    <xf numFmtId="0" fontId="4" fillId="0" borderId="0" xfId="0" applyFont="1" applyAlignment="1" applyProtection="1">
      <alignment horizontal="left"/>
      <protection locked="0"/>
    </xf>
    <xf numFmtId="0" fontId="0" fillId="0" borderId="0" xfId="0" applyAlignment="1" applyProtection="1">
      <alignment horizontal="left"/>
      <protection locked="0"/>
    </xf>
    <xf numFmtId="0" fontId="4" fillId="0" borderId="0" xfId="0" applyFont="1" applyAlignment="1" applyProtection="1">
      <alignment horizontal="left" wrapText="1"/>
      <protection locked="0"/>
    </xf>
    <xf numFmtId="49" fontId="0" fillId="0" borderId="0" xfId="0" applyNumberFormat="1" applyAlignment="1">
      <alignment horizontal="left"/>
    </xf>
    <xf numFmtId="49" fontId="0" fillId="0" borderId="0" xfId="0" applyNumberFormat="1" applyAlignment="1">
      <alignment horizontal="center"/>
    </xf>
    <xf numFmtId="0" fontId="0" fillId="0" borderId="0" xfId="0" applyAlignment="1">
      <alignment horizontal="left" wrapText="1"/>
    </xf>
    <xf numFmtId="49" fontId="0" fillId="0" borderId="82" xfId="0" applyNumberFormat="1" applyBorder="1" applyAlignment="1">
      <alignment horizontal="center"/>
    </xf>
    <xf numFmtId="49" fontId="0" fillId="0" borderId="83" xfId="0" applyNumberFormat="1" applyBorder="1" applyAlignment="1">
      <alignment horizontal="center"/>
    </xf>
    <xf numFmtId="164" fontId="0" fillId="0" borderId="39" xfId="0" applyNumberFormat="1" applyBorder="1" applyAlignment="1">
      <alignment horizontal="center"/>
    </xf>
    <xf numFmtId="164" fontId="0" fillId="0" borderId="40" xfId="0" applyNumberFormat="1" applyBorder="1" applyAlignment="1">
      <alignment horizontal="center"/>
    </xf>
    <xf numFmtId="49" fontId="0" fillId="0" borderId="0" xfId="0" applyNumberFormat="1" applyAlignment="1">
      <alignment horizontal="left" wrapText="1"/>
    </xf>
    <xf numFmtId="0" fontId="16" fillId="0" borderId="0" xfId="0" applyFont="1" applyAlignment="1">
      <alignment horizontal="center"/>
    </xf>
    <xf numFmtId="49" fontId="0" fillId="0" borderId="45" xfId="0" applyNumberFormat="1" applyBorder="1" applyAlignment="1">
      <alignment horizontal="left"/>
    </xf>
    <xf numFmtId="49" fontId="0" fillId="0" borderId="47" xfId="0" applyNumberFormat="1" applyBorder="1" applyAlignment="1" applyProtection="1">
      <alignment horizontal="left"/>
      <protection locked="0"/>
    </xf>
    <xf numFmtId="49" fontId="0" fillId="0" borderId="24" xfId="0" applyNumberFormat="1" applyBorder="1" applyAlignment="1" applyProtection="1">
      <alignment horizontal="left"/>
      <protection locked="0"/>
    </xf>
    <xf numFmtId="49" fontId="0" fillId="0" borderId="74" xfId="0" applyNumberFormat="1" applyBorder="1" applyAlignment="1" applyProtection="1">
      <alignment horizontal="left"/>
      <protection locked="0"/>
    </xf>
    <xf numFmtId="49" fontId="0" fillId="0" borderId="12" xfId="0" applyNumberFormat="1" applyBorder="1" applyAlignment="1" applyProtection="1">
      <alignment horizontal="left"/>
      <protection locked="0"/>
    </xf>
    <xf numFmtId="49" fontId="0" fillId="0" borderId="12" xfId="0" applyNumberFormat="1" applyBorder="1" applyAlignment="1">
      <alignment horizontal="center" wrapText="1"/>
    </xf>
    <xf numFmtId="49" fontId="0" fillId="0" borderId="80" xfId="0" applyNumberFormat="1" applyBorder="1" applyAlignment="1">
      <alignment horizontal="center" wrapText="1"/>
    </xf>
    <xf numFmtId="171" fontId="0" fillId="0" borderId="0" xfId="0" applyNumberFormat="1" applyAlignment="1" applyProtection="1">
      <alignment horizontal="center"/>
      <protection locked="0"/>
    </xf>
    <xf numFmtId="171" fontId="0" fillId="0" borderId="63" xfId="0" applyNumberFormat="1" applyBorder="1" applyAlignment="1" applyProtection="1">
      <alignment horizontal="center"/>
      <protection locked="0"/>
    </xf>
    <xf numFmtId="49" fontId="21" fillId="0" borderId="72" xfId="0" applyNumberFormat="1" applyFont="1" applyBorder="1" applyAlignment="1">
      <alignment horizontal="center"/>
    </xf>
    <xf numFmtId="49" fontId="21" fillId="0" borderId="86" xfId="0" applyNumberFormat="1" applyFont="1" applyBorder="1" applyAlignment="1">
      <alignment horizontal="center"/>
    </xf>
    <xf numFmtId="49" fontId="21" fillId="0" borderId="73" xfId="0" applyNumberFormat="1" applyFont="1" applyBorder="1" applyAlignment="1">
      <alignment horizontal="center"/>
    </xf>
    <xf numFmtId="49" fontId="0" fillId="0" borderId="74" xfId="0" applyNumberFormat="1" applyBorder="1" applyAlignment="1" applyProtection="1">
      <alignment horizontal="center"/>
      <protection locked="0"/>
    </xf>
    <xf numFmtId="49" fontId="0" fillId="0" borderId="12" xfId="0" applyNumberFormat="1" applyBorder="1" applyAlignment="1" applyProtection="1">
      <alignment horizontal="center"/>
      <protection locked="0"/>
    </xf>
    <xf numFmtId="49" fontId="26" fillId="0" borderId="77" xfId="0" applyNumberFormat="1" applyFont="1" applyBorder="1" applyAlignment="1">
      <alignment horizontal="center"/>
    </xf>
    <xf numFmtId="49" fontId="26" fillId="0" borderId="27" xfId="0" applyNumberFormat="1" applyFont="1" applyBorder="1" applyAlignment="1">
      <alignment horizontal="center"/>
    </xf>
    <xf numFmtId="0" fontId="0" fillId="0" borderId="12" xfId="0" applyBorder="1" applyAlignment="1">
      <alignment horizontal="center"/>
    </xf>
    <xf numFmtId="0" fontId="1" fillId="0" borderId="0" xfId="0" applyFont="1" applyAlignment="1">
      <alignment horizontal="left"/>
    </xf>
    <xf numFmtId="0" fontId="0" fillId="0" borderId="0" xfId="0" applyAlignment="1">
      <alignment horizontal="left"/>
    </xf>
    <xf numFmtId="0" fontId="0" fillId="0" borderId="12" xfId="0" applyBorder="1" applyAlignment="1" applyProtection="1">
      <alignment horizontal="center"/>
      <protection locked="0"/>
    </xf>
    <xf numFmtId="0" fontId="0" fillId="0" borderId="77"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87" xfId="0" applyBorder="1" applyAlignment="1" applyProtection="1">
      <alignment horizontal="center"/>
      <protection locked="0"/>
    </xf>
    <xf numFmtId="49" fontId="0" fillId="0" borderId="28" xfId="0" applyNumberFormat="1" applyBorder="1" applyAlignment="1" applyProtection="1">
      <alignment horizontal="center"/>
      <protection locked="0"/>
    </xf>
    <xf numFmtId="0" fontId="26" fillId="0" borderId="77" xfId="0" applyFont="1" applyBorder="1" applyAlignment="1" applyProtection="1">
      <alignment horizontal="left"/>
      <protection locked="0"/>
    </xf>
    <xf numFmtId="0" fontId="26" fillId="0" borderId="27" xfId="0" applyFont="1" applyBorder="1" applyAlignment="1" applyProtection="1">
      <alignment horizontal="left"/>
      <protection locked="0"/>
    </xf>
    <xf numFmtId="0" fontId="26" fillId="0" borderId="87" xfId="0" applyFont="1" applyBorder="1" applyAlignment="1" applyProtection="1">
      <alignment horizontal="left"/>
      <protection locked="0"/>
    </xf>
    <xf numFmtId="49" fontId="26" fillId="0" borderId="45" xfId="0" applyNumberFormat="1" applyFont="1" applyBorder="1" applyAlignment="1">
      <alignment horizontal="center"/>
    </xf>
    <xf numFmtId="49" fontId="26" fillId="0" borderId="63" xfId="0" applyNumberFormat="1" applyFont="1" applyBorder="1" applyAlignment="1">
      <alignment horizontal="center"/>
    </xf>
    <xf numFmtId="49" fontId="4" fillId="0" borderId="12" xfId="0" applyNumberFormat="1" applyFont="1" applyBorder="1" applyAlignment="1" applyProtection="1">
      <alignment horizontal="center"/>
      <protection locked="0"/>
    </xf>
    <xf numFmtId="49" fontId="4" fillId="0" borderId="80" xfId="0" applyNumberFormat="1" applyFont="1" applyBorder="1" applyAlignment="1" applyProtection="1">
      <alignment horizontal="center"/>
      <protection locked="0"/>
    </xf>
    <xf numFmtId="49" fontId="1" fillId="0" borderId="45" xfId="0" applyNumberFormat="1" applyFont="1" applyBorder="1" applyAlignment="1">
      <alignment horizontal="center"/>
    </xf>
    <xf numFmtId="49" fontId="4" fillId="0" borderId="0" xfId="0" applyNumberFormat="1" applyFont="1" applyAlignment="1">
      <alignment horizontal="center"/>
    </xf>
    <xf numFmtId="49" fontId="5" fillId="0" borderId="72" xfId="0" applyNumberFormat="1" applyFont="1" applyBorder="1" applyAlignment="1">
      <alignment horizontal="center"/>
    </xf>
    <xf numFmtId="49" fontId="5" fillId="0" borderId="86" xfId="0" applyNumberFormat="1" applyFont="1" applyBorder="1" applyAlignment="1">
      <alignment horizontal="center"/>
    </xf>
    <xf numFmtId="49" fontId="5" fillId="0" borderId="73" xfId="0" applyNumberFormat="1" applyFont="1" applyBorder="1" applyAlignment="1">
      <alignment horizontal="center"/>
    </xf>
    <xf numFmtId="49" fontId="28" fillId="0" borderId="39" xfId="0" applyNumberFormat="1" applyFont="1" applyBorder="1" applyAlignment="1">
      <alignment horizontal="center"/>
    </xf>
    <xf numFmtId="49" fontId="28" fillId="0" borderId="10" xfId="0" applyNumberFormat="1" applyFont="1" applyBorder="1" applyAlignment="1">
      <alignment horizontal="center"/>
    </xf>
    <xf numFmtId="49" fontId="28" fillId="0" borderId="40"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Alignment="1">
      <alignment horizontal="left"/>
    </xf>
    <xf numFmtId="166" fontId="4" fillId="0" borderId="12" xfId="1" applyNumberFormat="1" applyFont="1" applyBorder="1" applyAlignment="1">
      <alignment horizontal="center"/>
    </xf>
    <xf numFmtId="166" fontId="4" fillId="0" borderId="80" xfId="1" applyNumberFormat="1" applyFont="1" applyBorder="1" applyAlignment="1">
      <alignment horizontal="center"/>
    </xf>
    <xf numFmtId="49" fontId="4" fillId="0" borderId="24" xfId="0" applyNumberFormat="1" applyFont="1" applyBorder="1" applyAlignment="1" applyProtection="1">
      <alignment horizontal="center"/>
      <protection locked="0"/>
    </xf>
    <xf numFmtId="49" fontId="4" fillId="0" borderId="71" xfId="0" applyNumberFormat="1" applyFont="1" applyBorder="1" applyAlignment="1" applyProtection="1">
      <alignment horizontal="center"/>
      <protection locked="0"/>
    </xf>
    <xf numFmtId="49" fontId="5" fillId="0" borderId="51" xfId="0" applyNumberFormat="1" applyFont="1" applyBorder="1" applyAlignment="1">
      <alignment horizontal="center"/>
    </xf>
    <xf numFmtId="49" fontId="5" fillId="0" borderId="28" xfId="0" applyNumberFormat="1" applyFont="1" applyBorder="1" applyAlignment="1">
      <alignment horizontal="center"/>
    </xf>
    <xf numFmtId="49" fontId="5" fillId="0" borderId="85" xfId="0" applyNumberFormat="1" applyFont="1" applyBorder="1" applyAlignment="1">
      <alignment horizontal="center"/>
    </xf>
    <xf numFmtId="0" fontId="0" fillId="0" borderId="49" xfId="0" applyBorder="1" applyAlignment="1" applyProtection="1">
      <alignment horizontal="center"/>
      <protection locked="0"/>
    </xf>
    <xf numFmtId="0" fontId="0" fillId="0" borderId="35" xfId="0" applyBorder="1" applyAlignment="1" applyProtection="1">
      <alignment horizontal="center"/>
      <protection locked="0"/>
    </xf>
    <xf numFmtId="0" fontId="0" fillId="0" borderId="70" xfId="0" applyBorder="1" applyAlignment="1" applyProtection="1">
      <alignment horizontal="center"/>
      <protection locked="0"/>
    </xf>
    <xf numFmtId="0" fontId="2" fillId="0" borderId="12"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0" fillId="0" borderId="89" xfId="0" applyBorder="1" applyAlignment="1">
      <alignment horizontal="left"/>
    </xf>
    <xf numFmtId="0" fontId="0" fillId="0" borderId="90" xfId="0" applyBorder="1" applyAlignment="1">
      <alignment horizontal="left"/>
    </xf>
    <xf numFmtId="0" fontId="0" fillId="0" borderId="59" xfId="0" applyBorder="1" applyAlignment="1">
      <alignment horizontal="left"/>
    </xf>
    <xf numFmtId="0" fontId="0" fillId="0" borderId="60" xfId="0" applyBorder="1" applyAlignment="1">
      <alignment horizontal="left"/>
    </xf>
    <xf numFmtId="49" fontId="0" fillId="0" borderId="59" xfId="0" applyNumberFormat="1" applyBorder="1" applyAlignment="1" applyProtection="1">
      <alignment horizontal="left"/>
      <protection locked="0"/>
    </xf>
    <xf numFmtId="49" fontId="0" fillId="0" borderId="60" xfId="0" applyNumberFormat="1" applyBorder="1" applyAlignment="1" applyProtection="1">
      <alignment horizontal="left"/>
      <protection locked="0"/>
    </xf>
    <xf numFmtId="49" fontId="0" fillId="0" borderId="61" xfId="0" applyNumberFormat="1" applyBorder="1" applyAlignment="1" applyProtection="1">
      <alignment horizontal="left"/>
      <protection locked="0"/>
    </xf>
    <xf numFmtId="49" fontId="0" fillId="0" borderId="89" xfId="0" applyNumberFormat="1" applyBorder="1" applyAlignment="1" applyProtection="1">
      <alignment horizontal="left"/>
      <protection locked="0"/>
    </xf>
    <xf numFmtId="49" fontId="0" fillId="0" borderId="90" xfId="0" applyNumberFormat="1" applyBorder="1" applyAlignment="1" applyProtection="1">
      <alignment horizontal="left"/>
      <protection locked="0"/>
    </xf>
    <xf numFmtId="49" fontId="0" fillId="0" borderId="93" xfId="0" applyNumberFormat="1" applyBorder="1" applyAlignment="1" applyProtection="1">
      <alignment horizontal="left"/>
      <protection locked="0"/>
    </xf>
    <xf numFmtId="49" fontId="1" fillId="0" borderId="0" xfId="0" applyNumberFormat="1" applyFont="1"/>
    <xf numFmtId="49" fontId="0" fillId="0" borderId="55" xfId="0" applyNumberFormat="1" applyBorder="1" applyAlignment="1" applyProtection="1">
      <alignment horizontal="left"/>
      <protection locked="0"/>
    </xf>
    <xf numFmtId="49" fontId="0" fillId="0" borderId="56" xfId="0" applyNumberFormat="1" applyBorder="1" applyAlignment="1" applyProtection="1">
      <alignment horizontal="left"/>
      <protection locked="0"/>
    </xf>
    <xf numFmtId="49" fontId="0" fillId="0" borderId="57" xfId="0" applyNumberFormat="1" applyBorder="1" applyAlignment="1" applyProtection="1">
      <alignment horizontal="left"/>
      <protection locked="0"/>
    </xf>
    <xf numFmtId="49" fontId="26" fillId="0" borderId="0" xfId="0" applyNumberFormat="1" applyFont="1" applyAlignment="1">
      <alignment horizontal="left"/>
    </xf>
    <xf numFmtId="0" fontId="0" fillId="0" borderId="26" xfId="0" applyBorder="1" applyAlignment="1">
      <alignment horizontal="center" wrapText="1"/>
    </xf>
    <xf numFmtId="0" fontId="0" fillId="0" borderId="24" xfId="0" applyBorder="1" applyAlignment="1">
      <alignment horizontal="center" wrapText="1"/>
    </xf>
    <xf numFmtId="0" fontId="0" fillId="0" borderId="25" xfId="0" applyBorder="1" applyAlignment="1">
      <alignment horizontal="center" wrapText="1"/>
    </xf>
    <xf numFmtId="0" fontId="0" fillId="0" borderId="91" xfId="0" applyBorder="1" applyAlignment="1">
      <alignment horizontal="left"/>
    </xf>
    <xf numFmtId="0" fontId="0" fillId="0" borderId="92" xfId="0" applyBorder="1" applyAlignment="1">
      <alignment horizontal="left"/>
    </xf>
    <xf numFmtId="49" fontId="8" fillId="0" borderId="26" xfId="0" applyNumberFormat="1" applyFont="1" applyBorder="1" applyProtection="1">
      <protection locked="0"/>
    </xf>
    <xf numFmtId="49" fontId="8" fillId="0" borderId="24" xfId="0" applyNumberFormat="1" applyFont="1" applyBorder="1" applyProtection="1">
      <protection locked="0"/>
    </xf>
    <xf numFmtId="49" fontId="8" fillId="0" borderId="25" xfId="0" applyNumberFormat="1" applyFont="1" applyBorder="1" applyProtection="1">
      <protection locked="0"/>
    </xf>
    <xf numFmtId="49" fontId="0" fillId="0" borderId="14"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4" xfId="0" applyNumberFormat="1" applyBorder="1" applyAlignment="1">
      <alignment horizontal="center" vertical="center" wrapText="1"/>
    </xf>
    <xf numFmtId="49" fontId="0" fillId="0" borderId="14" xfId="0" applyNumberFormat="1" applyBorder="1" applyAlignment="1">
      <alignment horizontal="center" vertical="center"/>
    </xf>
    <xf numFmtId="49" fontId="0" fillId="0" borderId="2" xfId="0" applyNumberFormat="1" applyBorder="1" applyAlignment="1">
      <alignment horizontal="center" vertical="center"/>
    </xf>
    <xf numFmtId="49" fontId="0" fillId="0" borderId="4" xfId="0" applyNumberFormat="1" applyBorder="1" applyAlignment="1">
      <alignment horizontal="center" vertical="center"/>
    </xf>
    <xf numFmtId="0" fontId="0" fillId="0" borderId="26"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25" xfId="0" applyBorder="1" applyAlignment="1" applyProtection="1">
      <alignment vertical="top" wrapText="1"/>
      <protection locked="0"/>
    </xf>
    <xf numFmtId="49" fontId="5" fillId="0" borderId="0" xfId="0" applyNumberFormat="1" applyFont="1" applyAlignment="1">
      <alignment horizontal="center"/>
    </xf>
    <xf numFmtId="49" fontId="0" fillId="0" borderId="26" xfId="0" applyNumberFormat="1" applyBorder="1" applyAlignment="1" applyProtection="1">
      <alignment horizontal="center"/>
      <protection locked="0"/>
    </xf>
    <xf numFmtId="49" fontId="0" fillId="0" borderId="24" xfId="0" applyNumberFormat="1" applyBorder="1" applyAlignment="1" applyProtection="1">
      <alignment horizontal="center"/>
      <protection locked="0"/>
    </xf>
    <xf numFmtId="49" fontId="0" fillId="0" borderId="25" xfId="0" applyNumberFormat="1" applyBorder="1" applyAlignment="1" applyProtection="1">
      <alignment horizontal="center"/>
      <protection locked="0"/>
    </xf>
    <xf numFmtId="0" fontId="3" fillId="0" borderId="0" xfId="0" applyFont="1" applyAlignment="1">
      <alignment horizontal="center"/>
    </xf>
    <xf numFmtId="0" fontId="1" fillId="0" borderId="0" xfId="0" applyFont="1"/>
    <xf numFmtId="0" fontId="0" fillId="0" borderId="0" xfId="0"/>
    <xf numFmtId="0" fontId="26" fillId="0" borderId="0" xfId="0" applyFont="1" applyAlignment="1">
      <alignment horizontal="left"/>
    </xf>
    <xf numFmtId="49" fontId="0" fillId="0" borderId="26" xfId="0" applyNumberFormat="1" applyBorder="1" applyAlignment="1">
      <alignment horizontal="center" vertical="center" wrapText="1"/>
    </xf>
    <xf numFmtId="49" fontId="0" fillId="0" borderId="25" xfId="0" applyNumberFormat="1" applyBorder="1" applyAlignment="1">
      <alignment horizontal="center" vertical="center" wrapText="1"/>
    </xf>
    <xf numFmtId="9" fontId="1" fillId="0" borderId="26" xfId="4" applyFont="1" applyBorder="1" applyAlignment="1">
      <alignment horizontal="center" vertical="center" wrapText="1"/>
    </xf>
    <xf numFmtId="9" fontId="1" fillId="0" borderId="24" xfId="4" applyFont="1" applyBorder="1" applyAlignment="1">
      <alignment horizontal="center" vertical="center" wrapText="1"/>
    </xf>
    <xf numFmtId="9" fontId="1" fillId="0" borderId="25" xfId="4" applyFont="1" applyBorder="1" applyAlignment="1">
      <alignment horizontal="center" vertical="center" wrapText="1"/>
    </xf>
    <xf numFmtId="0" fontId="0" fillId="0" borderId="30" xfId="0" applyBorder="1" applyAlignment="1">
      <alignment horizontal="center"/>
    </xf>
    <xf numFmtId="0" fontId="0" fillId="0" borderId="27" xfId="0" applyBorder="1" applyAlignment="1">
      <alignment horizontal="center"/>
    </xf>
    <xf numFmtId="0" fontId="0" fillId="0" borderId="16" xfId="0" applyBorder="1" applyAlignment="1">
      <alignment horizontal="center"/>
    </xf>
    <xf numFmtId="164" fontId="0" fillId="0" borderId="7" xfId="0" applyNumberFormat="1" applyBorder="1" applyAlignment="1" applyProtection="1">
      <alignment horizontal="center"/>
      <protection locked="0"/>
    </xf>
    <xf numFmtId="164" fontId="0" fillId="0" borderId="13" xfId="0" applyNumberFormat="1" applyBorder="1" applyAlignment="1" applyProtection="1">
      <alignment horizontal="center"/>
      <protection locked="0"/>
    </xf>
    <xf numFmtId="49" fontId="1" fillId="0" borderId="14" xfId="0" applyNumberFormat="1" applyFont="1" applyBorder="1" applyAlignment="1">
      <alignment horizontal="center" vertical="center" wrapText="1"/>
    </xf>
    <xf numFmtId="49" fontId="1" fillId="0" borderId="26" xfId="2" applyNumberFormat="1" applyFont="1" applyBorder="1" applyAlignment="1">
      <alignment horizontal="center"/>
    </xf>
    <xf numFmtId="49" fontId="1" fillId="0" borderId="24" xfId="2" applyNumberFormat="1" applyFont="1" applyBorder="1" applyAlignment="1">
      <alignment horizontal="center"/>
    </xf>
    <xf numFmtId="49" fontId="1" fillId="0" borderId="25" xfId="2" applyNumberFormat="1" applyFont="1" applyBorder="1" applyAlignment="1">
      <alignment horizontal="center"/>
    </xf>
    <xf numFmtId="166" fontId="0" fillId="0" borderId="26" xfId="1" applyNumberFormat="1" applyFont="1" applyBorder="1" applyAlignment="1">
      <alignment horizontal="left"/>
    </xf>
    <xf numFmtId="166" fontId="0" fillId="0" borderId="24" xfId="1" applyNumberFormat="1" applyFont="1" applyBorder="1" applyAlignment="1">
      <alignment horizontal="left"/>
    </xf>
    <xf numFmtId="166" fontId="0" fillId="0" borderId="25" xfId="1" applyNumberFormat="1" applyFont="1" applyBorder="1" applyAlignment="1">
      <alignment horizontal="left"/>
    </xf>
    <xf numFmtId="166" fontId="0" fillId="0" borderId="1" xfId="1" applyNumberFormat="1" applyFont="1" applyBorder="1" applyAlignment="1">
      <alignment horizontal="left"/>
    </xf>
    <xf numFmtId="166" fontId="0" fillId="0" borderId="0" xfId="1" applyNumberFormat="1" applyFont="1" applyBorder="1" applyAlignment="1">
      <alignment horizontal="left"/>
    </xf>
    <xf numFmtId="166" fontId="0" fillId="0" borderId="3" xfId="1" applyNumberFormat="1" applyFont="1" applyBorder="1" applyAlignment="1">
      <alignment horizontal="left"/>
    </xf>
    <xf numFmtId="166" fontId="26" fillId="0" borderId="0" xfId="1" applyNumberFormat="1" applyFont="1" applyBorder="1" applyAlignment="1">
      <alignment horizontal="center"/>
    </xf>
    <xf numFmtId="166" fontId="3" fillId="0" borderId="8" xfId="1" applyNumberFormat="1" applyFont="1" applyBorder="1" applyAlignment="1">
      <alignment horizontal="left"/>
    </xf>
    <xf numFmtId="166" fontId="3" fillId="0" borderId="10" xfId="1" applyNumberFormat="1" applyFont="1" applyBorder="1" applyAlignment="1">
      <alignment horizontal="left"/>
    </xf>
    <xf numFmtId="166" fontId="3" fillId="0" borderId="23" xfId="1" applyNumberFormat="1" applyFont="1" applyBorder="1" applyAlignment="1">
      <alignment horizontal="left"/>
    </xf>
    <xf numFmtId="166" fontId="3" fillId="0" borderId="26" xfId="1" applyNumberFormat="1" applyFont="1" applyBorder="1" applyAlignment="1">
      <alignment horizontal="left"/>
    </xf>
    <xf numFmtId="166" fontId="3" fillId="0" borderId="24" xfId="1" applyNumberFormat="1" applyFont="1" applyBorder="1" applyAlignment="1">
      <alignment horizontal="left"/>
    </xf>
    <xf numFmtId="166" fontId="3" fillId="0" borderId="25" xfId="1" applyNumberFormat="1" applyFont="1" applyBorder="1" applyAlignment="1">
      <alignment horizontal="left"/>
    </xf>
    <xf numFmtId="166" fontId="5" fillId="0" borderId="26" xfId="1" applyNumberFormat="1" applyFont="1" applyBorder="1" applyAlignment="1">
      <alignment horizontal="center"/>
    </xf>
    <xf numFmtId="166" fontId="5" fillId="0" borderId="24" xfId="1" applyNumberFormat="1" applyFont="1" applyBorder="1" applyAlignment="1">
      <alignment horizontal="center"/>
    </xf>
    <xf numFmtId="166" fontId="5" fillId="0" borderId="25" xfId="1" applyNumberFormat="1" applyFont="1" applyBorder="1" applyAlignment="1">
      <alignment horizontal="center"/>
    </xf>
    <xf numFmtId="166" fontId="4" fillId="0" borderId="26" xfId="1" applyNumberFormat="1" applyFont="1" applyBorder="1" applyAlignment="1">
      <alignment horizontal="left"/>
    </xf>
    <xf numFmtId="166" fontId="4" fillId="0" borderId="24" xfId="1" applyNumberFormat="1" applyFont="1" applyBorder="1" applyAlignment="1">
      <alignment horizontal="left"/>
    </xf>
    <xf numFmtId="166" fontId="4" fillId="0" borderId="25" xfId="1" applyNumberFormat="1" applyFont="1" applyBorder="1" applyAlignment="1">
      <alignment horizontal="left"/>
    </xf>
    <xf numFmtId="166" fontId="5" fillId="0" borderId="7" xfId="1" applyNumberFormat="1" applyFont="1" applyBorder="1" applyAlignment="1">
      <alignment horizontal="center"/>
    </xf>
    <xf numFmtId="166" fontId="5" fillId="0" borderId="12" xfId="1" applyNumberFormat="1" applyFont="1" applyBorder="1" applyAlignment="1">
      <alignment horizontal="center"/>
    </xf>
    <xf numFmtId="166" fontId="5" fillId="0" borderId="13" xfId="1" applyNumberFormat="1" applyFont="1" applyBorder="1" applyAlignment="1">
      <alignment horizontal="center"/>
    </xf>
    <xf numFmtId="0" fontId="0" fillId="0" borderId="19" xfId="0" applyBorder="1" applyAlignment="1">
      <alignment horizontal="center" wrapText="1"/>
    </xf>
    <xf numFmtId="0" fontId="0" fillId="0" borderId="9" xfId="0" applyBorder="1" applyAlignment="1">
      <alignment horizontal="center" wrapText="1"/>
    </xf>
    <xf numFmtId="0" fontId="0" fillId="0" borderId="53" xfId="0" applyBorder="1" applyAlignment="1">
      <alignment horizontal="center" wrapText="1"/>
    </xf>
    <xf numFmtId="0" fontId="0" fillId="0" borderId="86" xfId="0" applyBorder="1" applyAlignment="1">
      <alignment horizontal="center" wrapText="1"/>
    </xf>
    <xf numFmtId="0" fontId="0" fillId="0" borderId="88" xfId="0" applyBorder="1" applyAlignment="1">
      <alignment horizontal="center" wrapText="1"/>
    </xf>
    <xf numFmtId="0" fontId="0" fillId="0" borderId="8" xfId="0" applyBorder="1" applyAlignment="1">
      <alignment horizontal="center" wrapText="1"/>
    </xf>
    <xf numFmtId="0" fontId="0" fillId="0" borderId="10" xfId="0" applyBorder="1" applyAlignment="1">
      <alignment horizontal="center" wrapText="1"/>
    </xf>
    <xf numFmtId="0" fontId="0" fillId="0" borderId="23" xfId="0" applyBorder="1" applyAlignment="1">
      <alignment horizontal="center" wrapText="1"/>
    </xf>
    <xf numFmtId="0" fontId="0" fillId="0" borderId="66" xfId="0" applyBorder="1" applyAlignment="1">
      <alignment horizontal="center" wrapText="1"/>
    </xf>
    <xf numFmtId="0" fontId="0" fillId="0" borderId="50" xfId="0" applyBorder="1" applyAlignment="1">
      <alignment horizontal="center" wrapText="1"/>
    </xf>
    <xf numFmtId="0" fontId="26" fillId="0" borderId="10" xfId="0" applyFont="1" applyBorder="1" applyAlignment="1">
      <alignment horizontal="left" wrapText="1"/>
    </xf>
    <xf numFmtId="0" fontId="0" fillId="0" borderId="0" xfId="0" applyAlignment="1">
      <alignment horizontal="center"/>
    </xf>
    <xf numFmtId="0" fontId="0" fillId="0" borderId="94" xfId="0" applyBorder="1" applyAlignment="1">
      <alignment horizontal="center" wrapText="1"/>
    </xf>
    <xf numFmtId="0" fontId="0" fillId="0" borderId="95" xfId="0" applyBorder="1" applyAlignment="1">
      <alignment horizontal="center" wrapText="1"/>
    </xf>
    <xf numFmtId="0" fontId="5" fillId="0" borderId="7"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0" fillId="0" borderId="26" xfId="0" applyBorder="1" applyAlignment="1">
      <alignment horizontal="left" wrapText="1"/>
    </xf>
    <xf numFmtId="0" fontId="0" fillId="0" borderId="24" xfId="0" applyBorder="1" applyAlignment="1">
      <alignment horizontal="left" wrapText="1"/>
    </xf>
    <xf numFmtId="0" fontId="0" fillId="0" borderId="25" xfId="0" applyBorder="1" applyAlignment="1">
      <alignment horizontal="left" wrapText="1"/>
    </xf>
    <xf numFmtId="0" fontId="26" fillId="0" borderId="0" xfId="0" applyFont="1" applyAlignment="1">
      <alignment horizontal="center"/>
    </xf>
    <xf numFmtId="0" fontId="4" fillId="0" borderId="1" xfId="0" applyFont="1" applyBorder="1" applyAlignment="1">
      <alignment horizontal="left"/>
    </xf>
    <xf numFmtId="0" fontId="4" fillId="0" borderId="0" xfId="0" applyFont="1" applyAlignment="1">
      <alignment horizontal="left"/>
    </xf>
    <xf numFmtId="0" fontId="4" fillId="0" borderId="3" xfId="0" applyFont="1" applyBorder="1" applyAlignment="1">
      <alignment horizontal="left"/>
    </xf>
    <xf numFmtId="0" fontId="3" fillId="0" borderId="21" xfId="0" applyFont="1" applyBorder="1" applyAlignment="1">
      <alignment horizontal="left" wrapText="1"/>
    </xf>
    <xf numFmtId="0" fontId="3" fillId="0" borderId="35" xfId="0" applyFont="1" applyBorder="1" applyAlignment="1">
      <alignment horizontal="left" wrapText="1"/>
    </xf>
    <xf numFmtId="0" fontId="3" fillId="0" borderId="36" xfId="0" applyFont="1" applyBorder="1" applyAlignment="1">
      <alignment horizontal="left" wrapText="1"/>
    </xf>
    <xf numFmtId="0" fontId="4" fillId="0" borderId="0" xfId="0" applyFont="1" applyAlignment="1">
      <alignment horizontal="center"/>
    </xf>
    <xf numFmtId="0" fontId="4" fillId="0" borderId="1" xfId="0" applyFont="1" applyBorder="1" applyAlignment="1">
      <alignment horizontal="left" wrapText="1"/>
    </xf>
    <xf numFmtId="0" fontId="4" fillId="0" borderId="0" xfId="0" applyFont="1" applyAlignment="1">
      <alignment horizontal="left" wrapText="1"/>
    </xf>
    <xf numFmtId="0" fontId="4" fillId="0" borderId="3" xfId="0" applyFont="1" applyBorder="1" applyAlignment="1">
      <alignment horizontal="left" wrapText="1"/>
    </xf>
    <xf numFmtId="0" fontId="4" fillId="0" borderId="26" xfId="0" applyFont="1" applyBorder="1" applyAlignment="1">
      <alignment horizontal="left"/>
    </xf>
    <xf numFmtId="0" fontId="4" fillId="0" borderId="24" xfId="0" applyFont="1" applyBorder="1" applyAlignment="1">
      <alignment horizontal="left"/>
    </xf>
    <xf numFmtId="0" fontId="4" fillId="0" borderId="25" xfId="0" applyFont="1" applyBorder="1" applyAlignment="1">
      <alignment horizontal="left"/>
    </xf>
    <xf numFmtId="0" fontId="0" fillId="0" borderId="24" xfId="0" applyBorder="1" applyAlignment="1">
      <alignment horizontal="left"/>
    </xf>
    <xf numFmtId="0" fontId="0" fillId="0" borderId="12" xfId="0" applyBorder="1" applyAlignment="1">
      <alignment horizontal="left"/>
    </xf>
    <xf numFmtId="0" fontId="0" fillId="0" borderId="27" xfId="0" applyBorder="1" applyAlignment="1">
      <alignment horizontal="left"/>
    </xf>
    <xf numFmtId="0" fontId="0" fillId="0" borderId="16" xfId="0" applyBorder="1" applyAlignment="1">
      <alignment horizontal="left"/>
    </xf>
    <xf numFmtId="0" fontId="3" fillId="0" borderId="24" xfId="0" applyFont="1" applyBorder="1" applyAlignment="1">
      <alignment horizontal="left"/>
    </xf>
    <xf numFmtId="0" fontId="3" fillId="0" borderId="0" xfId="0" applyFont="1" applyAlignment="1">
      <alignment horizontal="left"/>
    </xf>
    <xf numFmtId="0" fontId="0" fillId="0" borderId="2" xfId="0" applyBorder="1" applyAlignment="1">
      <alignment horizontal="center"/>
    </xf>
    <xf numFmtId="0" fontId="3" fillId="0" borderId="8" xfId="0" applyFont="1" applyBorder="1" applyAlignment="1">
      <alignment horizontal="left"/>
    </xf>
    <xf numFmtId="0" fontId="3" fillId="0" borderId="10" xfId="0" applyFont="1" applyBorder="1" applyAlignment="1">
      <alignment horizontal="left"/>
    </xf>
    <xf numFmtId="0" fontId="3" fillId="0" borderId="23" xfId="0" applyFont="1" applyBorder="1" applyAlignment="1">
      <alignment horizontal="left"/>
    </xf>
    <xf numFmtId="0" fontId="0" fillId="0" borderId="26" xfId="0" applyBorder="1"/>
    <xf numFmtId="0" fontId="0" fillId="0" borderId="24" xfId="0" applyBorder="1"/>
    <xf numFmtId="0" fontId="0" fillId="0" borderId="25" xfId="0" applyBorder="1"/>
    <xf numFmtId="0" fontId="0" fillId="0" borderId="1" xfId="0" applyBorder="1"/>
    <xf numFmtId="0" fontId="0" fillId="0" borderId="3" xfId="0" applyBorder="1"/>
    <xf numFmtId="0" fontId="0" fillId="0" borderId="26" xfId="0" applyBorder="1" applyAlignment="1">
      <alignment wrapText="1"/>
    </xf>
    <xf numFmtId="0" fontId="0" fillId="0" borderId="24" xfId="0" applyBorder="1" applyAlignment="1">
      <alignment wrapText="1"/>
    </xf>
    <xf numFmtId="0" fontId="0" fillId="0" borderId="25" xfId="0" applyBorder="1" applyAlignment="1">
      <alignment wrapText="1"/>
    </xf>
    <xf numFmtId="166" fontId="0" fillId="0" borderId="2" xfId="1" applyNumberFormat="1" applyFont="1" applyBorder="1" applyAlignment="1">
      <alignment horizontal="center"/>
    </xf>
    <xf numFmtId="166" fontId="0" fillId="0" borderId="4" xfId="1" applyNumberFormat="1" applyFont="1" applyBorder="1" applyAlignment="1">
      <alignment horizontal="center"/>
    </xf>
    <xf numFmtId="0" fontId="26" fillId="0" borderId="86" xfId="0" applyFont="1" applyBorder="1" applyAlignment="1">
      <alignment horizontal="center"/>
    </xf>
    <xf numFmtId="0" fontId="3" fillId="0" borderId="7" xfId="0" applyFont="1" applyBorder="1" applyAlignment="1">
      <alignment horizontal="left"/>
    </xf>
    <xf numFmtId="0" fontId="3" fillId="0" borderId="12" xfId="0" applyFont="1" applyBorder="1" applyAlignment="1">
      <alignment horizontal="left"/>
    </xf>
    <xf numFmtId="0" fontId="3" fillId="0" borderId="13" xfId="0" applyFont="1" applyBorder="1" applyAlignment="1">
      <alignment horizontal="left"/>
    </xf>
    <xf numFmtId="0" fontId="5" fillId="0" borderId="30" xfId="0" applyFont="1" applyBorder="1" applyAlignment="1">
      <alignment horizontal="center"/>
    </xf>
    <xf numFmtId="0" fontId="5" fillId="0" borderId="27" xfId="0" applyFont="1" applyBorder="1" applyAlignment="1">
      <alignment horizontal="center"/>
    </xf>
    <xf numFmtId="0" fontId="5" fillId="0" borderId="16" xfId="0" applyFont="1" applyBorder="1" applyAlignment="1">
      <alignment horizontal="center"/>
    </xf>
    <xf numFmtId="0" fontId="0" fillId="0" borderId="1" xfId="0" applyBorder="1" applyAlignment="1">
      <alignment wrapText="1"/>
    </xf>
    <xf numFmtId="0" fontId="0" fillId="0" borderId="3" xfId="0" applyBorder="1" applyAlignment="1">
      <alignment wrapText="1"/>
    </xf>
    <xf numFmtId="0" fontId="0" fillId="0" borderId="14" xfId="0" applyBorder="1" applyAlignment="1">
      <alignment horizontal="center"/>
    </xf>
    <xf numFmtId="0" fontId="0" fillId="0" borderId="4" xfId="0" applyBorder="1" applyAlignment="1">
      <alignment horizontal="center"/>
    </xf>
    <xf numFmtId="0" fontId="0" fillId="0" borderId="30" xfId="0" applyBorder="1" applyAlignment="1">
      <alignment horizontal="left"/>
    </xf>
    <xf numFmtId="0" fontId="3" fillId="0" borderId="21" xfId="0" applyFont="1" applyBorder="1"/>
    <xf numFmtId="0" fontId="3" fillId="0" borderId="35" xfId="0" applyFont="1" applyBorder="1"/>
    <xf numFmtId="0" fontId="3" fillId="0" borderId="36" xfId="0" applyFont="1" applyBorder="1"/>
    <xf numFmtId="0" fontId="0" fillId="0" borderId="1" xfId="0" applyBorder="1" applyAlignment="1">
      <alignment horizontal="left" wrapText="1"/>
    </xf>
    <xf numFmtId="0" fontId="0" fillId="0" borderId="3" xfId="0" applyBorder="1" applyAlignment="1">
      <alignment horizontal="left" wrapText="1"/>
    </xf>
    <xf numFmtId="0" fontId="4" fillId="0" borderId="26" xfId="0" applyFont="1" applyBorder="1" applyAlignment="1">
      <alignment horizontal="left" wrapText="1"/>
    </xf>
    <xf numFmtId="0" fontId="4" fillId="0" borderId="24" xfId="0" applyFont="1" applyBorder="1" applyAlignment="1">
      <alignment horizontal="left" wrapText="1"/>
    </xf>
    <xf numFmtId="0" fontId="4" fillId="0" borderId="25" xfId="0" applyFont="1" applyBorder="1" applyAlignment="1">
      <alignment horizontal="left" wrapText="1"/>
    </xf>
    <xf numFmtId="0" fontId="0" fillId="0" borderId="8" xfId="0" applyBorder="1" applyAlignment="1">
      <alignment horizontal="left"/>
    </xf>
    <xf numFmtId="0" fontId="0" fillId="0" borderId="10" xfId="0" applyBorder="1" applyAlignment="1">
      <alignment horizontal="left"/>
    </xf>
    <xf numFmtId="0" fontId="0" fillId="0" borderId="23" xfId="0" applyBorder="1" applyAlignment="1">
      <alignment horizontal="left"/>
    </xf>
    <xf numFmtId="165" fontId="1" fillId="0" borderId="15" xfId="2" applyNumberFormat="1" applyBorder="1" applyAlignment="1">
      <alignment horizontal="center"/>
    </xf>
    <xf numFmtId="49" fontId="0" fillId="0" borderId="26" xfId="0" applyNumberFormat="1" applyBorder="1" applyAlignment="1">
      <alignment horizontal="left"/>
    </xf>
    <xf numFmtId="49" fontId="0" fillId="0" borderId="24" xfId="0" applyNumberFormat="1" applyBorder="1" applyAlignment="1">
      <alignment horizontal="left"/>
    </xf>
    <xf numFmtId="49" fontId="0" fillId="0" borderId="25" xfId="0" applyNumberFormat="1" applyBorder="1" applyAlignment="1">
      <alignment horizontal="left"/>
    </xf>
    <xf numFmtId="165" fontId="1" fillId="0" borderId="15" xfId="2" applyNumberFormat="1" applyFont="1" applyBorder="1" applyAlignment="1">
      <alignment horizontal="left"/>
    </xf>
    <xf numFmtId="165" fontId="1" fillId="0" borderId="15" xfId="2" applyNumberFormat="1" applyBorder="1" applyAlignment="1">
      <alignment horizontal="left"/>
    </xf>
    <xf numFmtId="0" fontId="0" fillId="0" borderId="15" xfId="0" applyBorder="1" applyAlignment="1">
      <alignment horizontal="left"/>
    </xf>
    <xf numFmtId="49" fontId="0" fillId="0" borderId="24" xfId="0" applyNumberFormat="1" applyBorder="1" applyAlignment="1">
      <alignment horizontal="center" wrapText="1"/>
    </xf>
    <xf numFmtId="49" fontId="0" fillId="0" borderId="25" xfId="0" applyNumberFormat="1" applyBorder="1" applyAlignment="1">
      <alignment horizontal="center" wrapText="1"/>
    </xf>
    <xf numFmtId="49" fontId="0" fillId="0" borderId="15" xfId="0" applyNumberFormat="1" applyBorder="1" applyAlignment="1">
      <alignment horizontal="center" wrapText="1"/>
    </xf>
    <xf numFmtId="49" fontId="0" fillId="0" borderId="26" xfId="0" applyNumberFormat="1" applyBorder="1" applyAlignment="1">
      <alignment horizontal="center"/>
    </xf>
    <xf numFmtId="49" fontId="0" fillId="0" borderId="25" xfId="0" applyNumberFormat="1" applyBorder="1" applyAlignment="1">
      <alignment horizontal="center"/>
    </xf>
    <xf numFmtId="49" fontId="0" fillId="0" borderId="26" xfId="0" applyNumberFormat="1" applyBorder="1" applyAlignment="1">
      <alignment horizontal="center" wrapText="1"/>
    </xf>
    <xf numFmtId="0" fontId="0" fillId="0" borderId="15" xfId="0" applyBorder="1" applyAlignment="1">
      <alignment horizontal="center"/>
    </xf>
    <xf numFmtId="0" fontId="3" fillId="0" borderId="21" xfId="0" applyFont="1" applyBorder="1" applyAlignment="1">
      <alignment horizontal="left"/>
    </xf>
    <xf numFmtId="0" fontId="3" fillId="0" borderId="35" xfId="0" applyFont="1" applyBorder="1" applyAlignment="1">
      <alignment horizontal="left"/>
    </xf>
    <xf numFmtId="0" fontId="3" fillId="0" borderId="36" xfId="0" applyFont="1" applyBorder="1" applyAlignment="1">
      <alignment horizontal="left"/>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0" fontId="0" fillId="0" borderId="26" xfId="0" applyBorder="1" applyAlignment="1" applyProtection="1">
      <alignment horizontal="center"/>
      <protection locked="0"/>
    </xf>
    <xf numFmtId="0" fontId="0" fillId="0" borderId="24" xfId="0" applyBorder="1" applyAlignment="1" applyProtection="1">
      <alignment horizontal="center"/>
      <protection locked="0"/>
    </xf>
    <xf numFmtId="0" fontId="0" fillId="0" borderId="25" xfId="0"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5" xfId="1" applyNumberFormat="1" applyFont="1"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36" xfId="1" applyNumberFormat="1" applyFont="1" applyBorder="1" applyAlignment="1" applyProtection="1">
      <alignment horizontal="center"/>
      <protection locked="0"/>
    </xf>
    <xf numFmtId="0" fontId="0" fillId="0" borderId="7" xfId="0" applyBorder="1" applyAlignment="1" applyProtection="1">
      <alignment horizontal="center"/>
      <protection locked="0"/>
    </xf>
    <xf numFmtId="0" fontId="0" fillId="0" borderId="13" xfId="0"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0" fontId="0" fillId="0" borderId="21" xfId="0" applyNumberFormat="1" applyBorder="1" applyAlignment="1">
      <alignment horizontal="center"/>
    </xf>
    <xf numFmtId="10" fontId="0" fillId="0" borderId="36" xfId="0" applyNumberFormat="1" applyBorder="1" applyAlignment="1">
      <alignment horizontal="center"/>
    </xf>
    <xf numFmtId="10" fontId="0" fillId="0" borderId="18" xfId="0" applyNumberFormat="1" applyBorder="1" applyAlignment="1">
      <alignment horizontal="center"/>
    </xf>
    <xf numFmtId="10" fontId="0" fillId="0" borderId="20" xfId="0" applyNumberFormat="1" applyBorder="1" applyAlignment="1">
      <alignment horizontal="center"/>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166" fontId="0" fillId="0" borderId="1" xfId="1" applyNumberFormat="1" applyFont="1" applyBorder="1" applyAlignment="1" applyProtection="1">
      <alignment horizontal="center"/>
      <protection locked="0"/>
    </xf>
    <xf numFmtId="166" fontId="0" fillId="0" borderId="3" xfId="1" applyNumberFormat="1" applyFont="1" applyBorder="1" applyAlignment="1" applyProtection="1">
      <alignment horizontal="center"/>
      <protection locked="0"/>
    </xf>
    <xf numFmtId="10" fontId="0" fillId="0" borderId="26" xfId="0" applyNumberFormat="1" applyBorder="1" applyAlignment="1">
      <alignment horizontal="center"/>
    </xf>
    <xf numFmtId="10" fontId="0" fillId="0" borderId="25" xfId="0" applyNumberFormat="1" applyBorder="1" applyAlignment="1">
      <alignment horizontal="center"/>
    </xf>
    <xf numFmtId="10" fontId="0" fillId="0" borderId="1" xfId="0" applyNumberFormat="1" applyBorder="1" applyAlignment="1">
      <alignment horizontal="center"/>
    </xf>
    <xf numFmtId="10" fontId="0" fillId="0" borderId="3" xfId="0" applyNumberFormat="1" applyBorder="1" applyAlignment="1">
      <alignment horizontal="center"/>
    </xf>
    <xf numFmtId="0" fontId="1" fillId="0" borderId="53" xfId="0" applyFont="1" applyBorder="1" applyAlignment="1">
      <alignment horizontal="center" wrapText="1"/>
    </xf>
    <xf numFmtId="0" fontId="0" fillId="0" borderId="18" xfId="0" applyBorder="1" applyAlignment="1">
      <alignment horizontal="center"/>
    </xf>
    <xf numFmtId="0" fontId="0" fillId="0" borderId="28" xfId="0" applyBorder="1" applyAlignment="1">
      <alignment horizontal="center"/>
    </xf>
    <xf numFmtId="0" fontId="0" fillId="0" borderId="20" xfId="0" applyBorder="1" applyAlignment="1">
      <alignment horizontal="center"/>
    </xf>
    <xf numFmtId="49" fontId="0" fillId="0" borderId="1" xfId="0" applyNumberFormat="1" applyBorder="1" applyAlignment="1">
      <alignment horizontal="left"/>
    </xf>
    <xf numFmtId="49" fontId="0" fillId="0" borderId="3" xfId="0" applyNumberFormat="1" applyBorder="1" applyAlignment="1">
      <alignment horizontal="left"/>
    </xf>
    <xf numFmtId="49" fontId="3" fillId="0" borderId="26" xfId="0" applyNumberFormat="1" applyFont="1" applyBorder="1" applyAlignment="1" applyProtection="1">
      <alignment horizontal="left"/>
      <protection locked="0"/>
    </xf>
    <xf numFmtId="49" fontId="3" fillId="0" borderId="25" xfId="0" applyNumberFormat="1" applyFont="1" applyBorder="1" applyAlignment="1" applyProtection="1">
      <alignment horizontal="left"/>
      <protection locked="0"/>
    </xf>
    <xf numFmtId="49" fontId="3" fillId="0" borderId="1" xfId="0" applyNumberFormat="1" applyFont="1" applyBorder="1" applyAlignment="1">
      <alignment horizontal="left"/>
    </xf>
    <xf numFmtId="49" fontId="3" fillId="0" borderId="3" xfId="0" applyNumberFormat="1" applyFont="1" applyBorder="1" applyAlignment="1">
      <alignment horizontal="left"/>
    </xf>
    <xf numFmtId="49" fontId="0" fillId="0" borderId="1" xfId="0" applyNumberFormat="1" applyBorder="1" applyAlignment="1" applyProtection="1">
      <alignment horizontal="left"/>
      <protection locked="0"/>
    </xf>
    <xf numFmtId="49" fontId="0" fillId="0" borderId="3" xfId="0" applyNumberFormat="1" applyBorder="1" applyAlignment="1" applyProtection="1">
      <alignment horizontal="left"/>
      <protection locked="0"/>
    </xf>
    <xf numFmtId="165" fontId="1" fillId="0" borderId="26" xfId="2" applyNumberFormat="1" applyBorder="1" applyAlignment="1" applyProtection="1">
      <alignment horizontal="center"/>
    </xf>
    <xf numFmtId="165" fontId="1" fillId="0" borderId="25" xfId="2" applyNumberFormat="1" applyBorder="1" applyAlignment="1" applyProtection="1">
      <alignment horizontal="center"/>
    </xf>
    <xf numFmtId="166" fontId="1" fillId="0" borderId="1" xfId="1" applyNumberFormat="1" applyFont="1" applyBorder="1" applyAlignment="1" applyProtection="1">
      <alignment horizontal="center"/>
      <protection locked="0"/>
    </xf>
    <xf numFmtId="166" fontId="1" fillId="0" borderId="3" xfId="1" applyNumberFormat="1" applyFont="1" applyBorder="1" applyAlignment="1" applyProtection="1">
      <alignment horizontal="center"/>
      <protection locked="0"/>
    </xf>
    <xf numFmtId="165" fontId="1" fillId="0" borderId="1" xfId="2" applyNumberFormat="1" applyBorder="1" applyAlignment="1" applyProtection="1">
      <alignment horizontal="center"/>
    </xf>
    <xf numFmtId="165" fontId="1" fillId="0" borderId="3" xfId="2" applyNumberFormat="1" applyBorder="1" applyAlignment="1" applyProtection="1">
      <alignment horizontal="center"/>
    </xf>
    <xf numFmtId="166" fontId="1" fillId="0" borderId="26" xfId="1" applyNumberFormat="1" applyFont="1" applyBorder="1" applyAlignment="1" applyProtection="1">
      <alignment horizontal="center"/>
      <protection locked="0"/>
    </xf>
    <xf numFmtId="166" fontId="1" fillId="0" borderId="25" xfId="1" applyNumberFormat="1" applyFont="1" applyBorder="1" applyAlignment="1" applyProtection="1">
      <alignment horizontal="center"/>
      <protection locked="0"/>
    </xf>
    <xf numFmtId="166" fontId="1" fillId="0" borderId="1" xfId="1" applyNumberFormat="1" applyBorder="1" applyAlignment="1" applyProtection="1">
      <alignment horizontal="center"/>
      <protection locked="0"/>
    </xf>
    <xf numFmtId="166" fontId="1" fillId="0" borderId="3" xfId="1" applyNumberFormat="1" applyBorder="1" applyAlignment="1" applyProtection="1">
      <alignment horizontal="center"/>
      <protection locked="0"/>
    </xf>
    <xf numFmtId="165" fontId="1" fillId="0" borderId="1" xfId="2" applyNumberFormat="1" applyFont="1" applyBorder="1" applyAlignment="1" applyProtection="1">
      <alignment horizontal="center"/>
    </xf>
    <xf numFmtId="165" fontId="1" fillId="0" borderId="3" xfId="2" applyNumberFormat="1" applyFont="1" applyBorder="1" applyAlignment="1" applyProtection="1">
      <alignment horizontal="center"/>
    </xf>
    <xf numFmtId="0" fontId="5" fillId="0" borderId="10" xfId="0" applyFont="1" applyBorder="1" applyAlignment="1">
      <alignment horizontal="center" wrapText="1"/>
    </xf>
    <xf numFmtId="49" fontId="9" fillId="0" borderId="18" xfId="0" applyNumberFormat="1" applyFont="1" applyBorder="1" applyAlignment="1">
      <alignment horizontal="center" wrapText="1"/>
    </xf>
    <xf numFmtId="49" fontId="9" fillId="0" borderId="20" xfId="0" applyNumberFormat="1" applyFont="1" applyBorder="1" applyAlignment="1">
      <alignment horizontal="center" wrapText="1"/>
    </xf>
    <xf numFmtId="49" fontId="5" fillId="0" borderId="0" xfId="0" applyNumberFormat="1" applyFont="1" applyAlignment="1">
      <alignment horizontal="center" wrapText="1"/>
    </xf>
    <xf numFmtId="49" fontId="5" fillId="0" borderId="3" xfId="0" applyNumberFormat="1" applyFont="1" applyBorder="1" applyAlignment="1">
      <alignment horizontal="center" wrapText="1"/>
    </xf>
    <xf numFmtId="49" fontId="3" fillId="0" borderId="26" xfId="0" applyNumberFormat="1" applyFont="1" applyBorder="1" applyAlignment="1">
      <alignment horizontal="left"/>
    </xf>
    <xf numFmtId="49" fontId="3" fillId="0" borderId="25" xfId="0" applyNumberFormat="1" applyFont="1" applyBorder="1" applyAlignment="1">
      <alignment horizontal="left"/>
    </xf>
    <xf numFmtId="49" fontId="9" fillId="0" borderId="85" xfId="0" applyNumberFormat="1" applyFont="1" applyBorder="1" applyAlignment="1">
      <alignment horizontal="center" wrapText="1"/>
    </xf>
    <xf numFmtId="49" fontId="0" fillId="0" borderId="53" xfId="0" applyNumberFormat="1" applyBorder="1" applyAlignment="1">
      <alignment horizontal="center" wrapText="1"/>
    </xf>
    <xf numFmtId="49" fontId="0" fillId="0" borderId="88" xfId="0" applyNumberFormat="1" applyBorder="1" applyAlignment="1">
      <alignment horizontal="center" wrapText="1"/>
    </xf>
    <xf numFmtId="165" fontId="1" fillId="0" borderId="26" xfId="2" applyNumberFormat="1" applyFont="1" applyBorder="1" applyAlignment="1" applyProtection="1">
      <alignment horizontal="center"/>
      <protection locked="0"/>
    </xf>
    <xf numFmtId="165" fontId="1" fillId="0" borderId="25" xfId="2" applyNumberFormat="1" applyFont="1" applyBorder="1" applyAlignment="1" applyProtection="1">
      <alignment horizontal="center"/>
      <protection locked="0"/>
    </xf>
    <xf numFmtId="165" fontId="1" fillId="0" borderId="1" xfId="2" applyNumberFormat="1" applyFont="1" applyBorder="1" applyAlignment="1" applyProtection="1">
      <alignment horizontal="center"/>
      <protection locked="0"/>
    </xf>
    <xf numFmtId="165" fontId="1" fillId="0" borderId="3" xfId="2" applyNumberFormat="1" applyFont="1" applyBorder="1" applyAlignment="1" applyProtection="1">
      <alignment horizontal="center"/>
      <protection locked="0"/>
    </xf>
    <xf numFmtId="49" fontId="0" fillId="0" borderId="7" xfId="0" applyNumberFormat="1" applyBorder="1" applyAlignment="1">
      <alignment horizontal="left"/>
    </xf>
    <xf numFmtId="49" fontId="0" fillId="0" borderId="13" xfId="0" applyNumberFormat="1" applyBorder="1" applyAlignment="1">
      <alignment horizontal="left"/>
    </xf>
    <xf numFmtId="49" fontId="3" fillId="0" borderId="1"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166" fontId="0" fillId="0" borderId="0" xfId="1" applyNumberFormat="1" applyFont="1" applyBorder="1" applyAlignment="1" applyProtection="1">
      <alignment horizontal="center"/>
      <protection locked="0"/>
    </xf>
    <xf numFmtId="166" fontId="0" fillId="0" borderId="24" xfId="1" applyNumberFormat="1" applyFont="1" applyBorder="1" applyAlignment="1" applyProtection="1">
      <alignment horizontal="center"/>
      <protection locked="0"/>
    </xf>
    <xf numFmtId="165" fontId="0" fillId="0" borderId="18" xfId="2" applyNumberFormat="1" applyFont="1" applyBorder="1" applyAlignment="1" applyProtection="1">
      <alignment horizontal="left"/>
      <protection locked="0"/>
    </xf>
    <xf numFmtId="165" fontId="0" fillId="0" borderId="20" xfId="2" applyNumberFormat="1" applyFont="1" applyBorder="1" applyAlignment="1" applyProtection="1">
      <alignment horizontal="left"/>
      <protection locked="0"/>
    </xf>
    <xf numFmtId="166" fontId="0" fillId="0" borderId="7" xfId="1" applyNumberFormat="1" applyFont="1" applyBorder="1" applyAlignment="1">
      <alignment horizontal="center"/>
    </xf>
    <xf numFmtId="166" fontId="0" fillId="0" borderId="13" xfId="1" applyNumberFormat="1" applyFont="1" applyBorder="1" applyAlignment="1">
      <alignment horizontal="center"/>
    </xf>
    <xf numFmtId="166" fontId="0" fillId="0" borderId="26" xfId="1" applyNumberFormat="1" applyFont="1" applyBorder="1" applyAlignment="1" applyProtection="1">
      <alignment horizontal="center"/>
    </xf>
    <xf numFmtId="166" fontId="0" fillId="0" borderId="24" xfId="1" applyNumberFormat="1" applyFont="1" applyBorder="1" applyAlignment="1" applyProtection="1">
      <alignment horizontal="center"/>
    </xf>
    <xf numFmtId="166" fontId="0" fillId="0" borderId="35" xfId="1" applyNumberFormat="1" applyFont="1" applyBorder="1" applyAlignment="1" applyProtection="1">
      <alignment horizontal="center"/>
      <protection locked="0"/>
    </xf>
    <xf numFmtId="165" fontId="0" fillId="0" borderId="1" xfId="2" applyNumberFormat="1" applyFont="1" applyBorder="1" applyAlignment="1">
      <alignment horizontal="center"/>
    </xf>
    <xf numFmtId="165" fontId="0" fillId="0" borderId="0" xfId="2" applyNumberFormat="1" applyFont="1" applyBorder="1" applyAlignment="1">
      <alignment horizontal="center"/>
    </xf>
    <xf numFmtId="49" fontId="0" fillId="0" borderId="24" xfId="0" applyNumberFormat="1" applyBorder="1" applyAlignment="1">
      <alignment horizontal="center"/>
    </xf>
    <xf numFmtId="165" fontId="0" fillId="0" borderId="96" xfId="2" applyNumberFormat="1" applyFont="1" applyBorder="1" applyAlignment="1">
      <alignment horizontal="center"/>
    </xf>
    <xf numFmtId="165" fontId="0" fillId="0" borderId="97" xfId="2" applyNumberFormat="1" applyFont="1" applyBorder="1" applyAlignment="1">
      <alignment horizontal="center"/>
    </xf>
    <xf numFmtId="43" fontId="0" fillId="0" borderId="1" xfId="1" applyFont="1" applyBorder="1" applyAlignment="1" applyProtection="1">
      <alignment horizontal="center"/>
      <protection locked="0"/>
    </xf>
    <xf numFmtId="43" fontId="0" fillId="0" borderId="0" xfId="1" applyFont="1" applyBorder="1" applyAlignment="1" applyProtection="1">
      <alignment horizontal="center"/>
      <protection locked="0"/>
    </xf>
    <xf numFmtId="166" fontId="1" fillId="0" borderId="30" xfId="1" applyNumberFormat="1" applyFont="1" applyBorder="1" applyAlignment="1" applyProtection="1">
      <alignment horizontal="center"/>
      <protection locked="0"/>
    </xf>
    <xf numFmtId="166" fontId="1" fillId="0" borderId="16" xfId="1" applyNumberFormat="1" applyFont="1" applyBorder="1" applyAlignment="1" applyProtection="1">
      <alignment horizontal="center"/>
      <protection locked="0"/>
    </xf>
    <xf numFmtId="166" fontId="1" fillId="0" borderId="7" xfId="1" applyNumberFormat="1" applyFont="1" applyBorder="1" applyAlignment="1" applyProtection="1">
      <alignment horizontal="center"/>
      <protection locked="0"/>
    </xf>
    <xf numFmtId="166" fontId="1" fillId="0" borderId="13" xfId="1" applyNumberFormat="1" applyFont="1" applyBorder="1" applyAlignment="1" applyProtection="1">
      <alignment horizontal="center"/>
      <protection locked="0"/>
    </xf>
    <xf numFmtId="166" fontId="1" fillId="0" borderId="26" xfId="1" applyNumberFormat="1" applyBorder="1" applyAlignment="1" applyProtection="1">
      <alignment horizontal="center"/>
      <protection locked="0"/>
    </xf>
    <xf numFmtId="166" fontId="1" fillId="0" borderId="25" xfId="1" applyNumberFormat="1" applyBorder="1" applyAlignment="1" applyProtection="1">
      <alignment horizontal="center"/>
      <protection locked="0"/>
    </xf>
    <xf numFmtId="49" fontId="9" fillId="0" borderId="19" xfId="0" applyNumberFormat="1" applyFont="1" applyBorder="1" applyAlignment="1">
      <alignment horizontal="center" wrapText="1"/>
    </xf>
    <xf numFmtId="49" fontId="9" fillId="0" borderId="9" xfId="0" applyNumberFormat="1" applyFont="1" applyBorder="1" applyAlignment="1">
      <alignment horizontal="center" wrapText="1"/>
    </xf>
    <xf numFmtId="49" fontId="9" fillId="0" borderId="94" xfId="0" applyNumberFormat="1" applyFont="1" applyBorder="1" applyAlignment="1">
      <alignment horizontal="center" wrapText="1"/>
    </xf>
    <xf numFmtId="49" fontId="9" fillId="0" borderId="95" xfId="0" applyNumberFormat="1" applyFont="1" applyBorder="1" applyAlignment="1">
      <alignment horizontal="center" wrapText="1"/>
    </xf>
    <xf numFmtId="0" fontId="5" fillId="0" borderId="27" xfId="0" applyFont="1" applyBorder="1" applyAlignment="1">
      <alignment horizontal="center" wrapText="1"/>
    </xf>
    <xf numFmtId="0" fontId="4" fillId="0" borderId="27" xfId="0" applyFont="1" applyBorder="1" applyAlignment="1">
      <alignment horizontal="center" wrapText="1"/>
    </xf>
    <xf numFmtId="0" fontId="4" fillId="0" borderId="0" xfId="0" applyFont="1" applyAlignment="1">
      <alignment horizontal="center" wrapText="1"/>
    </xf>
    <xf numFmtId="0" fontId="9" fillId="0" borderId="29" xfId="0" applyFont="1" applyBorder="1" applyAlignment="1">
      <alignment horizontal="center" wrapText="1"/>
    </xf>
    <xf numFmtId="0" fontId="9" fillId="0" borderId="84" xfId="0" applyFont="1" applyBorder="1" applyAlignment="1">
      <alignment horizontal="center" wrapText="1"/>
    </xf>
    <xf numFmtId="0" fontId="9" fillId="0" borderId="66" xfId="0" applyFont="1" applyBorder="1" applyAlignment="1">
      <alignment horizontal="center" wrapText="1"/>
    </xf>
    <xf numFmtId="0" fontId="9" fillId="0" borderId="50" xfId="0" applyFont="1" applyBorder="1" applyAlignment="1">
      <alignment horizontal="center" wrapText="1"/>
    </xf>
    <xf numFmtId="0" fontId="0" fillId="0" borderId="7" xfId="0" applyBorder="1" applyProtection="1">
      <protection locked="0"/>
    </xf>
    <xf numFmtId="0" fontId="0" fillId="0" borderId="12" xfId="0" applyBorder="1" applyProtection="1">
      <protection locked="0"/>
    </xf>
    <xf numFmtId="0" fontId="0" fillId="0" borderId="13" xfId="0" applyBorder="1" applyProtection="1">
      <protection locked="0"/>
    </xf>
    <xf numFmtId="166" fontId="1" fillId="0" borderId="12" xfId="1" applyNumberFormat="1" applyBorder="1" applyAlignment="1" applyProtection="1">
      <alignment horizontal="center"/>
      <protection locked="0"/>
    </xf>
    <xf numFmtId="166" fontId="1" fillId="0" borderId="13" xfId="1" applyNumberFormat="1" applyBorder="1" applyAlignment="1" applyProtection="1">
      <alignment horizontal="center"/>
      <protection locked="0"/>
    </xf>
    <xf numFmtId="0" fontId="5" fillId="0" borderId="0" xfId="0" applyFont="1" applyAlignment="1">
      <alignment horizontal="center" vertical="center" wrapText="1"/>
    </xf>
    <xf numFmtId="0" fontId="3" fillId="0" borderId="0" xfId="0" applyFont="1" applyAlignment="1">
      <alignment horizontal="center" vertical="center" wrapText="1"/>
    </xf>
    <xf numFmtId="0" fontId="26" fillId="0" borderId="10" xfId="0" applyFont="1" applyBorder="1" applyAlignment="1">
      <alignment horizontal="center" wrapText="1"/>
    </xf>
    <xf numFmtId="0" fontId="0" fillId="0" borderId="51" xfId="0" applyBorder="1" applyAlignment="1">
      <alignment horizontal="center" wrapText="1"/>
    </xf>
    <xf numFmtId="0" fontId="0" fillId="0" borderId="28" xfId="0" applyBorder="1" applyAlignment="1">
      <alignment horizontal="center" wrapText="1"/>
    </xf>
    <xf numFmtId="0" fontId="0" fillId="0" borderId="20" xfId="0" applyBorder="1" applyAlignment="1">
      <alignment horizontal="center" wrapText="1"/>
    </xf>
    <xf numFmtId="0" fontId="0" fillId="0" borderId="18" xfId="0" applyBorder="1" applyAlignment="1">
      <alignment horizontal="center" wrapText="1"/>
    </xf>
    <xf numFmtId="0" fontId="0" fillId="0" borderId="85" xfId="0" applyBorder="1" applyAlignment="1">
      <alignment horizontal="center" wrapText="1"/>
    </xf>
    <xf numFmtId="0" fontId="0" fillId="0" borderId="26" xfId="0" applyBorder="1" applyProtection="1">
      <protection locked="0"/>
    </xf>
    <xf numFmtId="0" fontId="0" fillId="0" borderId="24" xfId="0" applyBorder="1" applyProtection="1">
      <protection locked="0"/>
    </xf>
    <xf numFmtId="0" fontId="0" fillId="0" borderId="25" xfId="0" applyBorder="1" applyProtection="1">
      <protection locked="0"/>
    </xf>
    <xf numFmtId="166" fontId="1" fillId="0" borderId="7" xfId="1" applyNumberFormat="1" applyBorder="1" applyAlignment="1" applyProtection="1">
      <alignment horizontal="center"/>
      <protection locked="0"/>
    </xf>
    <xf numFmtId="166" fontId="1" fillId="0" borderId="24" xfId="1" applyNumberFormat="1" applyBorder="1" applyAlignment="1" applyProtection="1">
      <alignment horizontal="center"/>
      <protection locked="0"/>
    </xf>
    <xf numFmtId="166" fontId="0" fillId="0" borderId="8" xfId="1" applyNumberFormat="1" applyFont="1" applyBorder="1" applyAlignment="1" applyProtection="1">
      <alignment horizontal="center"/>
    </xf>
    <xf numFmtId="166" fontId="0" fillId="0" borderId="23" xfId="1" applyNumberFormat="1" applyFont="1" applyBorder="1" applyAlignment="1" applyProtection="1">
      <alignment horizontal="center"/>
    </xf>
    <xf numFmtId="0" fontId="0" fillId="0" borderId="7" xfId="0" applyBorder="1"/>
    <xf numFmtId="0" fontId="0" fillId="0" borderId="12" xfId="0" applyBorder="1"/>
    <xf numFmtId="0" fontId="0" fillId="0" borderId="13" xfId="0" applyBorder="1"/>
    <xf numFmtId="0" fontId="0" fillId="0" borderId="24" xfId="0" applyBorder="1" applyAlignment="1">
      <alignment horizontal="center"/>
    </xf>
    <xf numFmtId="166" fontId="0" fillId="0" borderId="18" xfId="1" applyNumberFormat="1" applyFont="1" applyBorder="1" applyAlignment="1" applyProtection="1">
      <alignment horizontal="center"/>
    </xf>
    <xf numFmtId="166" fontId="0" fillId="0" borderId="20" xfId="1" applyNumberFormat="1" applyFont="1" applyBorder="1" applyAlignment="1" applyProtection="1">
      <alignment horizontal="center"/>
    </xf>
    <xf numFmtId="0" fontId="3" fillId="0" borderId="26" xfId="0" applyFont="1" applyBorder="1" applyProtection="1">
      <protection locked="0"/>
    </xf>
    <xf numFmtId="0" fontId="3" fillId="0" borderId="24" xfId="0" applyFont="1" applyBorder="1" applyProtection="1">
      <protection locked="0"/>
    </xf>
    <xf numFmtId="0" fontId="3" fillId="0" borderId="25" xfId="0" applyFont="1" applyBorder="1" applyProtection="1">
      <protection locked="0"/>
    </xf>
    <xf numFmtId="0" fontId="1" fillId="0" borderId="26" xfId="0" applyFont="1" applyBorder="1"/>
    <xf numFmtId="0" fontId="3" fillId="0" borderId="1" xfId="0" applyFont="1" applyBorder="1"/>
    <xf numFmtId="0" fontId="3" fillId="0" borderId="0" xfId="0" applyFont="1"/>
    <xf numFmtId="0" fontId="3" fillId="0" borderId="3" xfId="0" applyFont="1" applyBorder="1"/>
    <xf numFmtId="49" fontId="5" fillId="0" borderId="0" xfId="0" applyNumberFormat="1" applyFont="1" applyAlignment="1" applyProtection="1">
      <alignment horizontal="center"/>
      <protection locked="0"/>
    </xf>
    <xf numFmtId="0" fontId="26" fillId="0" borderId="0" xfId="0" applyFont="1" applyAlignment="1">
      <alignment horizontal="left" wrapText="1"/>
    </xf>
    <xf numFmtId="0" fontId="26" fillId="0" borderId="12" xfId="0" applyFont="1" applyBorder="1" applyAlignment="1">
      <alignment horizontal="left" wrapText="1"/>
    </xf>
    <xf numFmtId="0" fontId="3" fillId="0" borderId="1" xfId="0" applyFont="1" applyBorder="1" applyProtection="1">
      <protection locked="0"/>
    </xf>
    <xf numFmtId="0" fontId="3" fillId="0" borderId="0" xfId="0" applyFont="1" applyProtection="1">
      <protection locked="0"/>
    </xf>
    <xf numFmtId="0" fontId="3" fillId="0" borderId="3" xfId="0" applyFont="1" applyBorder="1" applyProtection="1">
      <protection locked="0"/>
    </xf>
    <xf numFmtId="0" fontId="1" fillId="0" borderId="0" xfId="0" applyFont="1" applyAlignment="1">
      <alignment horizontal="center" wrapText="1"/>
    </xf>
    <xf numFmtId="0" fontId="3" fillId="0" borderId="10" xfId="0" applyFont="1" applyBorder="1" applyAlignment="1">
      <alignment horizontal="center" wrapText="1"/>
    </xf>
    <xf numFmtId="0" fontId="3" fillId="0" borderId="21" xfId="0" applyFont="1" applyBorder="1" applyAlignment="1">
      <alignment horizontal="center"/>
    </xf>
    <xf numFmtId="0" fontId="3" fillId="0" borderId="36" xfId="0" applyFont="1" applyBorder="1" applyAlignment="1">
      <alignment horizontal="center"/>
    </xf>
    <xf numFmtId="0" fontId="0" fillId="0" borderId="30" xfId="0" applyBorder="1" applyAlignment="1" applyProtection="1">
      <alignment horizontal="center"/>
      <protection locked="0"/>
    </xf>
    <xf numFmtId="0" fontId="0" fillId="0" borderId="16" xfId="0" applyBorder="1" applyAlignment="1" applyProtection="1">
      <alignment horizontal="center"/>
      <protection locked="0"/>
    </xf>
    <xf numFmtId="49" fontId="0" fillId="0" borderId="19" xfId="0" applyNumberFormat="1" applyBorder="1" applyAlignment="1">
      <alignment horizontal="center" wrapText="1"/>
    </xf>
    <xf numFmtId="49" fontId="0" fillId="0" borderId="9" xfId="0" applyNumberFormat="1" applyBorder="1" applyAlignment="1">
      <alignment horizontal="center" wrapText="1"/>
    </xf>
    <xf numFmtId="0" fontId="4" fillId="0" borderId="29" xfId="0" applyFont="1" applyBorder="1" applyAlignment="1">
      <alignment horizontal="center" wrapText="1"/>
    </xf>
    <xf numFmtId="0" fontId="4" fillId="0" borderId="84" xfId="0" applyFont="1" applyBorder="1" applyAlignment="1">
      <alignment horizontal="center" wrapText="1"/>
    </xf>
    <xf numFmtId="49" fontId="0" fillId="0" borderId="18" xfId="0" applyNumberFormat="1" applyBorder="1" applyAlignment="1" applyProtection="1">
      <alignment horizontal="center" wrapText="1"/>
      <protection locked="0"/>
    </xf>
    <xf numFmtId="49" fontId="0" fillId="0" borderId="20" xfId="0" applyNumberFormat="1" applyBorder="1" applyAlignment="1" applyProtection="1">
      <alignment horizontal="center" wrapText="1"/>
      <protection locked="0"/>
    </xf>
    <xf numFmtId="49" fontId="0" fillId="0" borderId="7"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0" xfId="0" applyNumberFormat="1" applyBorder="1" applyAlignment="1" applyProtection="1">
      <alignment horizontal="center"/>
      <protection locked="0"/>
    </xf>
    <xf numFmtId="49" fontId="0" fillId="0" borderId="16" xfId="0" applyNumberFormat="1" applyBorder="1" applyAlignment="1" applyProtection="1">
      <alignment horizontal="center"/>
      <protection locked="0"/>
    </xf>
    <xf numFmtId="49" fontId="26" fillId="0" borderId="10" xfId="0" applyNumberFormat="1" applyFont="1" applyBorder="1" applyAlignment="1" applyProtection="1">
      <alignment horizontal="left" wrapText="1"/>
      <protection locked="0"/>
    </xf>
    <xf numFmtId="166" fontId="3" fillId="0" borderId="1" xfId="1" applyNumberFormat="1" applyFont="1" applyBorder="1" applyAlignment="1" applyProtection="1">
      <alignment horizontal="left"/>
    </xf>
    <xf numFmtId="166" fontId="3" fillId="0" borderId="0" xfId="1" applyNumberFormat="1" applyFont="1" applyBorder="1" applyAlignment="1" applyProtection="1">
      <alignment horizontal="left"/>
    </xf>
    <xf numFmtId="166" fontId="3" fillId="0" borderId="3" xfId="1" applyNumberFormat="1" applyFont="1" applyBorder="1" applyAlignment="1" applyProtection="1">
      <alignment horizontal="left"/>
    </xf>
    <xf numFmtId="166" fontId="3" fillId="0" borderId="26" xfId="1" applyNumberFormat="1" applyFont="1" applyBorder="1" applyAlignment="1" applyProtection="1">
      <alignment horizontal="left"/>
    </xf>
    <xf numFmtId="166" fontId="3" fillId="0" borderId="24" xfId="1" applyNumberFormat="1" applyFont="1" applyBorder="1" applyAlignment="1" applyProtection="1">
      <alignment horizontal="left"/>
    </xf>
    <xf numFmtId="49" fontId="0" fillId="0" borderId="18" xfId="0" applyNumberFormat="1" applyBorder="1" applyAlignment="1">
      <alignment horizontal="center" wrapText="1"/>
    </xf>
    <xf numFmtId="49" fontId="0" fillId="0" borderId="28" xfId="0" applyNumberFormat="1" applyBorder="1" applyAlignment="1">
      <alignment horizontal="center" wrapText="1"/>
    </xf>
    <xf numFmtId="49" fontId="0" fillId="0" borderId="20" xfId="0" applyNumberFormat="1" applyBorder="1" applyAlignment="1">
      <alignment horizontal="center" wrapText="1"/>
    </xf>
    <xf numFmtId="166" fontId="0" fillId="0" borderId="7" xfId="1" applyNumberFormat="1" applyFont="1" applyBorder="1" applyAlignment="1" applyProtection="1">
      <alignment horizontal="left"/>
    </xf>
    <xf numFmtId="166" fontId="0" fillId="0" borderId="12" xfId="1" applyNumberFormat="1" applyFont="1" applyBorder="1" applyAlignment="1" applyProtection="1">
      <alignment horizontal="left"/>
    </xf>
    <xf numFmtId="166" fontId="0" fillId="0" borderId="13" xfId="1" applyNumberFormat="1" applyFont="1" applyBorder="1" applyAlignment="1" applyProtection="1">
      <alignment horizontal="left"/>
    </xf>
    <xf numFmtId="166" fontId="0" fillId="0" borderId="26" xfId="1" applyNumberFormat="1" applyFont="1" applyBorder="1" applyAlignment="1" applyProtection="1">
      <alignment horizontal="left"/>
    </xf>
    <xf numFmtId="166" fontId="0" fillId="0" borderId="24" xfId="1" applyNumberFormat="1" applyFont="1" applyBorder="1" applyAlignment="1" applyProtection="1">
      <alignment horizontal="left"/>
    </xf>
    <xf numFmtId="166" fontId="0" fillId="0" borderId="25" xfId="1" applyNumberFormat="1" applyFont="1" applyBorder="1" applyAlignment="1" applyProtection="1">
      <alignment horizontal="left"/>
    </xf>
    <xf numFmtId="166" fontId="0" fillId="0" borderId="1" xfId="1" applyNumberFormat="1" applyFont="1" applyBorder="1" applyAlignment="1" applyProtection="1">
      <alignment horizontal="left"/>
    </xf>
    <xf numFmtId="166" fontId="0" fillId="0" borderId="0" xfId="1" applyNumberFormat="1" applyFont="1" applyBorder="1" applyAlignment="1" applyProtection="1">
      <alignment horizontal="left"/>
    </xf>
    <xf numFmtId="166" fontId="0" fillId="0" borderId="3" xfId="1" applyNumberFormat="1" applyFont="1" applyBorder="1" applyAlignment="1" applyProtection="1">
      <alignment horizontal="left"/>
    </xf>
    <xf numFmtId="166" fontId="3" fillId="0" borderId="8" xfId="1" applyNumberFormat="1" applyFont="1" applyBorder="1" applyAlignment="1" applyProtection="1">
      <alignment horizontal="left"/>
    </xf>
    <xf numFmtId="166" fontId="3" fillId="0" borderId="10" xfId="1" applyNumberFormat="1" applyFont="1" applyBorder="1" applyAlignment="1" applyProtection="1">
      <alignment horizontal="left"/>
    </xf>
    <xf numFmtId="166" fontId="3" fillId="0" borderId="23" xfId="1" applyNumberFormat="1" applyFont="1" applyBorder="1" applyAlignment="1" applyProtection="1">
      <alignment horizontal="left"/>
    </xf>
    <xf numFmtId="0" fontId="1" fillId="0" borderId="26" xfId="1" applyNumberFormat="1" applyFont="1" applyBorder="1" applyAlignment="1" applyProtection="1">
      <alignment horizontal="left"/>
    </xf>
    <xf numFmtId="0" fontId="0" fillId="0" borderId="24" xfId="1" applyNumberFormat="1" applyFont="1" applyBorder="1" applyAlignment="1" applyProtection="1">
      <alignment horizontal="left"/>
    </xf>
    <xf numFmtId="0" fontId="0" fillId="0" borderId="25" xfId="1" applyNumberFormat="1" applyFont="1" applyBorder="1" applyAlignment="1" applyProtection="1">
      <alignment horizontal="left"/>
    </xf>
    <xf numFmtId="166" fontId="0" fillId="0" borderId="26" xfId="1" applyNumberFormat="1" applyFont="1" applyBorder="1" applyAlignment="1" applyProtection="1">
      <protection locked="0"/>
    </xf>
    <xf numFmtId="166" fontId="0" fillId="0" borderId="24" xfId="1" applyNumberFormat="1" applyFont="1" applyBorder="1" applyAlignment="1" applyProtection="1">
      <protection locked="0"/>
    </xf>
    <xf numFmtId="0" fontId="32" fillId="0" borderId="10" xfId="0" applyFont="1" applyBorder="1" applyAlignment="1">
      <alignment horizontal="left" wrapText="1"/>
    </xf>
    <xf numFmtId="0" fontId="4" fillId="0" borderId="8" xfId="0" applyFont="1" applyBorder="1" applyAlignment="1">
      <alignment horizontal="center" wrapText="1"/>
    </xf>
    <xf numFmtId="0" fontId="4" fillId="0" borderId="10" xfId="0" applyFont="1" applyBorder="1" applyAlignment="1">
      <alignment horizontal="center" wrapText="1"/>
    </xf>
    <xf numFmtId="0" fontId="4" fillId="0" borderId="23" xfId="0" applyFont="1" applyBorder="1" applyAlignment="1">
      <alignment horizontal="center" wrapText="1"/>
    </xf>
    <xf numFmtId="0" fontId="4" fillId="0" borderId="1" xfId="0" applyFont="1" applyBorder="1" applyAlignment="1">
      <alignment horizontal="center"/>
    </xf>
    <xf numFmtId="0" fontId="4" fillId="0" borderId="3" xfId="0" applyFont="1" applyBorder="1" applyAlignment="1">
      <alignment horizontal="center"/>
    </xf>
    <xf numFmtId="0" fontId="4" fillId="0" borderId="26"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25" xfId="1" applyNumberFormat="1" applyFont="1" applyBorder="1" applyAlignment="1">
      <alignment horizontal="center"/>
    </xf>
    <xf numFmtId="0" fontId="3" fillId="0" borderId="26" xfId="0" applyFont="1" applyBorder="1" applyAlignment="1">
      <alignment horizontal="center"/>
    </xf>
    <xf numFmtId="0" fontId="3" fillId="0" borderId="24" xfId="0" applyFont="1" applyBorder="1" applyAlignment="1">
      <alignment horizontal="center"/>
    </xf>
    <xf numFmtId="0" fontId="3" fillId="0" borderId="25" xfId="0" applyFont="1" applyBorder="1" applyAlignment="1">
      <alignment horizontal="center"/>
    </xf>
    <xf numFmtId="166" fontId="0" fillId="0" borderId="12" xfId="1" applyNumberFormat="1" applyFont="1" applyBorder="1" applyAlignment="1">
      <alignment horizontal="center"/>
    </xf>
    <xf numFmtId="166" fontId="0" fillId="0" borderId="29" xfId="1" applyNumberFormat="1" applyFont="1" applyBorder="1" applyAlignment="1">
      <alignment horizontal="center"/>
    </xf>
    <xf numFmtId="166" fontId="0" fillId="0" borderId="84" xfId="1" applyNumberFormat="1"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xf>
    <xf numFmtId="166" fontId="0" fillId="0" borderId="25" xfId="1" applyNumberFormat="1" applyFont="1" applyBorder="1" applyAlignment="1" applyProtection="1">
      <alignment horizontal="center"/>
    </xf>
    <xf numFmtId="166" fontId="0" fillId="0" borderId="21" xfId="1" applyNumberFormat="1" applyFont="1" applyBorder="1" applyAlignment="1">
      <alignment horizontal="center"/>
    </xf>
    <xf numFmtId="166" fontId="0" fillId="0" borderId="35" xfId="1" applyNumberFormat="1" applyFont="1" applyBorder="1" applyAlignment="1">
      <alignment horizontal="center"/>
    </xf>
    <xf numFmtId="166" fontId="0" fillId="0" borderId="36" xfId="1" applyNumberFormat="1" applyFont="1" applyBorder="1" applyAlignment="1">
      <alignment horizontal="center"/>
    </xf>
    <xf numFmtId="0" fontId="3" fillId="0" borderId="35" xfId="0" applyFont="1" applyBorder="1" applyAlignment="1">
      <alignment horizontal="center"/>
    </xf>
    <xf numFmtId="166" fontId="0" fillId="0" borderId="98" xfId="1" applyNumberFormat="1" applyFont="1" applyBorder="1" applyAlignment="1">
      <alignment horizontal="center"/>
    </xf>
    <xf numFmtId="166" fontId="0" fillId="0" borderId="81" xfId="1" applyNumberFormat="1" applyFont="1" applyBorder="1" applyAlignment="1">
      <alignment horizontal="center"/>
    </xf>
    <xf numFmtId="166" fontId="0" fillId="0" borderId="10" xfId="1" applyNumberFormat="1" applyFont="1" applyBorder="1" applyAlignment="1">
      <alignment horizontal="center"/>
    </xf>
    <xf numFmtId="166" fontId="0" fillId="0" borderId="1" xfId="1" applyNumberFormat="1" applyFont="1" applyBorder="1" applyAlignment="1">
      <alignment horizontal="center"/>
    </xf>
    <xf numFmtId="166" fontId="0" fillId="0" borderId="0" xfId="1" applyNumberFormat="1" applyFont="1" applyBorder="1" applyAlignment="1">
      <alignment horizontal="center"/>
    </xf>
    <xf numFmtId="166" fontId="0" fillId="0" borderId="3" xfId="1" applyNumberFormat="1" applyFont="1" applyBorder="1" applyAlignment="1">
      <alignment horizontal="center"/>
    </xf>
    <xf numFmtId="166" fontId="4" fillId="0" borderId="19" xfId="1" applyNumberFormat="1" applyFont="1" applyBorder="1" applyAlignment="1">
      <alignment horizontal="center" vertical="center" wrapText="1"/>
    </xf>
    <xf numFmtId="166" fontId="4" fillId="0" borderId="9" xfId="1" applyNumberFormat="1" applyFont="1" applyBorder="1" applyAlignment="1">
      <alignment horizontal="center" vertical="center" wrapText="1"/>
    </xf>
    <xf numFmtId="166" fontId="0" fillId="0" borderId="19" xfId="1" applyNumberFormat="1" applyFont="1" applyBorder="1" applyAlignment="1">
      <alignment horizontal="center" vertical="center" wrapText="1"/>
    </xf>
    <xf numFmtId="166" fontId="0" fillId="0" borderId="9" xfId="1" applyNumberFormat="1" applyFont="1" applyBorder="1" applyAlignment="1">
      <alignment horizontal="center" vertical="center" wrapText="1"/>
    </xf>
    <xf numFmtId="166" fontId="0" fillId="0" borderId="54" xfId="1" applyNumberFormat="1" applyFont="1" applyBorder="1" applyAlignment="1">
      <alignment horizontal="center"/>
    </xf>
    <xf numFmtId="166" fontId="0" fillId="0" borderId="9" xfId="1" applyNumberFormat="1" applyFont="1" applyBorder="1" applyAlignment="1">
      <alignment horizontal="center"/>
    </xf>
    <xf numFmtId="166" fontId="4" fillId="0" borderId="0" xfId="1" applyNumberFormat="1" applyFont="1" applyBorder="1" applyAlignment="1">
      <alignment horizontal="center"/>
    </xf>
    <xf numFmtId="166" fontId="3" fillId="0" borderId="14" xfId="1" applyNumberFormat="1" applyFont="1" applyBorder="1" applyAlignment="1">
      <alignment horizontal="left"/>
    </xf>
    <xf numFmtId="166" fontId="3" fillId="0" borderId="4" xfId="1" applyNumberFormat="1" applyFont="1" applyBorder="1" applyAlignment="1">
      <alignment horizontal="left"/>
    </xf>
    <xf numFmtId="0" fontId="0" fillId="0" borderId="82" xfId="0" applyBorder="1" applyAlignment="1">
      <alignment horizontal="center"/>
    </xf>
    <xf numFmtId="0" fontId="0" fillId="0" borderId="83" xfId="0" applyBorder="1" applyAlignment="1">
      <alignment horizontal="center"/>
    </xf>
    <xf numFmtId="0" fontId="4" fillId="0" borderId="19" xfId="0" applyFont="1" applyBorder="1" applyAlignment="1">
      <alignment horizontal="center" vertical="center" wrapText="1"/>
    </xf>
    <xf numFmtId="0" fontId="4" fillId="0" borderId="9" xfId="0" applyFont="1" applyBorder="1" applyAlignment="1">
      <alignment horizontal="center" vertical="center" wrapText="1"/>
    </xf>
    <xf numFmtId="0" fontId="0" fillId="0" borderId="19" xfId="0" applyBorder="1" applyAlignment="1">
      <alignment horizontal="center" vertical="center" wrapText="1"/>
    </xf>
    <xf numFmtId="0" fontId="0" fillId="0" borderId="9" xfId="0" applyBorder="1" applyAlignment="1">
      <alignment horizontal="center" vertical="center" wrapText="1"/>
    </xf>
    <xf numFmtId="0" fontId="0" fillId="0" borderId="29" xfId="0" applyBorder="1" applyAlignment="1">
      <alignment horizontal="center"/>
    </xf>
    <xf numFmtId="0" fontId="0" fillId="0" borderId="54" xfId="0" applyBorder="1" applyAlignment="1">
      <alignment horizontal="center"/>
    </xf>
    <xf numFmtId="0" fontId="0" fillId="0" borderId="84" xfId="0" applyBorder="1" applyAlignment="1">
      <alignment horizontal="center"/>
    </xf>
    <xf numFmtId="0" fontId="4" fillId="0" borderId="7"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26" xfId="0" applyFont="1" applyBorder="1" applyAlignment="1" applyProtection="1">
      <alignment horizontal="center"/>
      <protection locked="0"/>
    </xf>
    <xf numFmtId="0" fontId="4" fillId="0" borderId="24" xfId="0" applyFont="1" applyBorder="1" applyAlignment="1" applyProtection="1">
      <alignment horizontal="center"/>
      <protection locked="0"/>
    </xf>
    <xf numFmtId="0" fontId="4" fillId="0" borderId="25" xfId="0" applyFont="1" applyBorder="1" applyAlignment="1" applyProtection="1">
      <alignment horizontal="center"/>
      <protection locked="0"/>
    </xf>
    <xf numFmtId="0" fontId="4" fillId="0" borderId="10" xfId="0" applyFont="1" applyBorder="1" applyAlignment="1">
      <alignment horizontal="center"/>
    </xf>
    <xf numFmtId="0" fontId="26" fillId="0" borderId="10" xfId="0" applyFont="1" applyBorder="1" applyAlignment="1">
      <alignment horizontal="center"/>
    </xf>
    <xf numFmtId="0" fontId="1" fillId="0" borderId="1" xfId="0" applyFont="1" applyBorder="1" applyAlignment="1">
      <alignment horizontal="left"/>
    </xf>
    <xf numFmtId="0" fontId="4" fillId="0" borderId="24" xfId="0" applyFont="1" applyBorder="1" applyAlignment="1" applyProtection="1">
      <alignment horizontal="left"/>
      <protection locked="0"/>
    </xf>
    <xf numFmtId="0" fontId="4" fillId="0" borderId="28" xfId="0" applyFont="1" applyBorder="1" applyAlignment="1">
      <alignment horizontal="center" wrapText="1"/>
    </xf>
    <xf numFmtId="0" fontId="4" fillId="0" borderId="20" xfId="0" applyFont="1" applyBorder="1" applyAlignment="1">
      <alignment horizontal="center" wrapText="1"/>
    </xf>
    <xf numFmtId="0" fontId="4" fillId="0" borderId="10" xfId="0" applyFont="1" applyBorder="1" applyAlignment="1">
      <alignment horizontal="left"/>
    </xf>
    <xf numFmtId="0" fontId="4" fillId="0" borderId="23" xfId="0" applyFont="1" applyBorder="1" applyAlignment="1">
      <alignment horizontal="left"/>
    </xf>
    <xf numFmtId="0" fontId="4" fillId="0" borderId="1"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3" xfId="0" applyFont="1" applyBorder="1" applyAlignment="1" applyProtection="1">
      <alignment horizontal="center"/>
      <protection locked="0"/>
    </xf>
    <xf numFmtId="0" fontId="4" fillId="0" borderId="53" xfId="0" applyFont="1" applyBorder="1" applyAlignment="1" applyProtection="1">
      <alignment horizontal="center"/>
      <protection locked="0"/>
    </xf>
    <xf numFmtId="0" fontId="4" fillId="0" borderId="86" xfId="0" applyFont="1" applyBorder="1" applyAlignment="1" applyProtection="1">
      <alignment horizontal="center"/>
      <protection locked="0"/>
    </xf>
    <xf numFmtId="0" fontId="4" fillId="0" borderId="88" xfId="0" applyFont="1" applyBorder="1" applyAlignment="1" applyProtection="1">
      <alignment horizontal="center"/>
      <protection locked="0"/>
    </xf>
    <xf numFmtId="0" fontId="0" fillId="0" borderId="18" xfId="0" applyBorder="1" applyAlignment="1">
      <alignment horizontal="center" vertical="top" wrapText="1"/>
    </xf>
    <xf numFmtId="0" fontId="0" fillId="0" borderId="20" xfId="0" applyBorder="1" applyAlignment="1">
      <alignment horizontal="center" vertical="top" wrapText="1"/>
    </xf>
    <xf numFmtId="0" fontId="4" fillId="0" borderId="53" xfId="0" applyFont="1" applyBorder="1" applyAlignment="1">
      <alignment horizontal="center" wrapText="1"/>
    </xf>
    <xf numFmtId="0" fontId="4" fillId="0" borderId="88" xfId="0" applyFont="1" applyBorder="1" applyAlignment="1">
      <alignment horizontal="center" wrapText="1"/>
    </xf>
    <xf numFmtId="166" fontId="4" fillId="0" borderId="26" xfId="1" applyNumberFormat="1" applyFont="1" applyBorder="1" applyAlignment="1" applyProtection="1">
      <alignment horizontal="center"/>
      <protection locked="0"/>
    </xf>
    <xf numFmtId="166" fontId="4" fillId="0" borderId="25" xfId="1" applyNumberFormat="1" applyFont="1" applyBorder="1" applyAlignment="1" applyProtection="1">
      <alignment horizontal="center"/>
      <protection locked="0"/>
    </xf>
    <xf numFmtId="166" fontId="4" fillId="0" borderId="1" xfId="1" applyNumberFormat="1" applyFont="1" applyBorder="1" applyAlignment="1" applyProtection="1">
      <alignment horizontal="center"/>
      <protection locked="0"/>
    </xf>
    <xf numFmtId="166" fontId="4" fillId="0" borderId="3" xfId="1" applyNumberFormat="1" applyFont="1" applyBorder="1" applyAlignment="1" applyProtection="1">
      <alignment horizontal="center"/>
      <protection locked="0"/>
    </xf>
    <xf numFmtId="166" fontId="4" fillId="0" borderId="53" xfId="1" applyNumberFormat="1" applyFont="1" applyBorder="1" applyAlignment="1" applyProtection="1">
      <alignment horizontal="center"/>
      <protection locked="0"/>
    </xf>
    <xf numFmtId="166" fontId="4" fillId="0" borderId="88" xfId="1" applyNumberFormat="1" applyFont="1" applyBorder="1" applyAlignment="1" applyProtection="1">
      <alignment horizontal="center"/>
      <protection locked="0"/>
    </xf>
    <xf numFmtId="166" fontId="3" fillId="0" borderId="21" xfId="1" applyNumberFormat="1" applyFont="1" applyBorder="1" applyAlignment="1">
      <alignment horizontal="center"/>
    </xf>
    <xf numFmtId="166" fontId="3" fillId="0" borderId="36" xfId="1" applyNumberFormat="1" applyFont="1" applyBorder="1" applyAlignment="1">
      <alignment horizontal="center"/>
    </xf>
    <xf numFmtId="0" fontId="26" fillId="0" borderId="10" xfId="0" applyFont="1" applyBorder="1" applyAlignment="1">
      <alignment horizontal="left" vertical="center" wrapText="1"/>
    </xf>
    <xf numFmtId="166" fontId="0" fillId="0" borderId="12" xfId="1" applyNumberFormat="1"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12" xfId="0" applyFont="1" applyBorder="1" applyAlignment="1" applyProtection="1">
      <alignment horizontal="center"/>
      <protection locked="0"/>
    </xf>
    <xf numFmtId="0" fontId="4" fillId="0" borderId="13" xfId="0" applyFont="1" applyBorder="1" applyAlignment="1" applyProtection="1">
      <alignment horizontal="center"/>
      <protection locked="0"/>
    </xf>
    <xf numFmtId="0" fontId="1" fillId="0" borderId="0" xfId="0" applyFont="1" applyAlignment="1">
      <alignment horizontal="center"/>
    </xf>
    <xf numFmtId="0" fontId="4" fillId="0" borderId="86" xfId="0" applyFont="1" applyBorder="1" applyAlignment="1">
      <alignment horizontal="center" wrapText="1"/>
    </xf>
    <xf numFmtId="0" fontId="4" fillId="0" borderId="39" xfId="0" applyFont="1" applyBorder="1" applyAlignment="1">
      <alignment horizontal="center" wrapText="1"/>
    </xf>
    <xf numFmtId="0" fontId="4" fillId="0" borderId="30" xfId="0" applyFont="1" applyBorder="1" applyAlignment="1" applyProtection="1">
      <alignment horizontal="center"/>
      <protection locked="0"/>
    </xf>
    <xf numFmtId="0" fontId="4" fillId="0" borderId="27" xfId="0" applyFont="1" applyBorder="1" applyAlignment="1" applyProtection="1">
      <alignment horizontal="center"/>
      <protection locked="0"/>
    </xf>
    <xf numFmtId="0" fontId="4" fillId="0" borderId="16" xfId="0" applyFont="1" applyBorder="1" applyAlignment="1" applyProtection="1">
      <alignment horizontal="center"/>
      <protection locked="0"/>
    </xf>
    <xf numFmtId="166" fontId="0" fillId="0" borderId="96" xfId="1" applyNumberFormat="1" applyFont="1" applyBorder="1" applyAlignment="1">
      <alignment horizontal="center"/>
    </xf>
    <xf numFmtId="166" fontId="0" fillId="0" borderId="99" xfId="1" applyNumberFormat="1" applyFont="1" applyBorder="1" applyAlignment="1">
      <alignment horizontal="center"/>
    </xf>
    <xf numFmtId="0" fontId="4" fillId="0" borderId="18" xfId="0" applyFont="1" applyBorder="1" applyAlignment="1">
      <alignment horizontal="center"/>
    </xf>
    <xf numFmtId="0" fontId="4" fillId="0" borderId="20" xfId="0" applyFont="1" applyBorder="1" applyAlignment="1">
      <alignment horizontal="center"/>
    </xf>
    <xf numFmtId="0" fontId="3" fillId="0" borderId="8" xfId="0" applyFont="1" applyBorder="1" applyAlignment="1">
      <alignment horizontal="center"/>
    </xf>
    <xf numFmtId="0" fontId="3" fillId="0" borderId="10" xfId="0" applyFont="1" applyBorder="1" applyAlignment="1">
      <alignment horizontal="center"/>
    </xf>
    <xf numFmtId="0" fontId="5" fillId="0" borderId="86" xfId="0" applyFont="1" applyBorder="1" applyAlignment="1">
      <alignment horizontal="center"/>
    </xf>
    <xf numFmtId="166" fontId="3" fillId="0" borderId="21" xfId="1" applyNumberFormat="1" applyFont="1" applyBorder="1" applyAlignment="1">
      <alignment horizontal="left"/>
    </xf>
    <xf numFmtId="166" fontId="3" fillId="0" borderId="35" xfId="1" applyNumberFormat="1" applyFont="1" applyBorder="1" applyAlignment="1">
      <alignment horizontal="left"/>
    </xf>
    <xf numFmtId="166" fontId="3" fillId="0" borderId="36" xfId="1" applyNumberFormat="1" applyFont="1" applyBorder="1" applyAlignment="1">
      <alignment horizontal="left"/>
    </xf>
    <xf numFmtId="166" fontId="5" fillId="0" borderId="86" xfId="1" applyNumberFormat="1" applyFont="1" applyBorder="1" applyAlignment="1">
      <alignment horizontal="center"/>
    </xf>
    <xf numFmtId="166" fontId="5" fillId="0" borderId="0" xfId="1" applyNumberFormat="1" applyFont="1" applyAlignment="1">
      <alignment horizontal="center"/>
    </xf>
    <xf numFmtId="166" fontId="0" fillId="0" borderId="0" xfId="1" applyNumberFormat="1" applyFont="1" applyAlignment="1">
      <alignment horizontal="center"/>
    </xf>
    <xf numFmtId="166" fontId="26" fillId="0" borderId="10" xfId="1" applyNumberFormat="1" applyFont="1" applyBorder="1" applyAlignment="1">
      <alignment horizontal="left"/>
    </xf>
    <xf numFmtId="166" fontId="0" fillId="0" borderId="18" xfId="1" applyNumberFormat="1" applyFont="1" applyBorder="1" applyAlignment="1">
      <alignment horizontal="center" wrapText="1"/>
    </xf>
    <xf numFmtId="166" fontId="0" fillId="0" borderId="28" xfId="1" applyNumberFormat="1" applyFont="1" applyBorder="1" applyAlignment="1">
      <alignment horizontal="center" wrapText="1"/>
    </xf>
    <xf numFmtId="166" fontId="0" fillId="0" borderId="26" xfId="1" applyNumberFormat="1" applyFont="1" applyBorder="1" applyAlignment="1" applyProtection="1">
      <alignment horizontal="left"/>
      <protection locked="0"/>
    </xf>
    <xf numFmtId="166" fontId="0" fillId="0" borderId="24" xfId="1" applyNumberFormat="1" applyFont="1" applyBorder="1" applyAlignment="1" applyProtection="1">
      <alignment horizontal="left"/>
      <protection locked="0"/>
    </xf>
    <xf numFmtId="166" fontId="0" fillId="0" borderId="25" xfId="1" applyNumberFormat="1" applyFont="1" applyBorder="1" applyAlignment="1" applyProtection="1">
      <alignment horizontal="left"/>
      <protection locked="0"/>
    </xf>
    <xf numFmtId="164" fontId="0" fillId="0" borderId="82" xfId="0" applyNumberFormat="1" applyBorder="1" applyAlignment="1">
      <alignment horizontal="center"/>
    </xf>
    <xf numFmtId="164" fontId="0" fillId="0" borderId="83" xfId="0" applyNumberFormat="1" applyBorder="1" applyAlignment="1">
      <alignment horizontal="center"/>
    </xf>
    <xf numFmtId="0" fontId="0" fillId="0" borderId="2" xfId="0" applyBorder="1" applyAlignment="1">
      <alignment horizontal="center" wrapText="1"/>
    </xf>
    <xf numFmtId="0" fontId="0" fillId="0" borderId="26" xfId="0" applyBorder="1" applyAlignment="1" applyProtection="1">
      <alignment horizontal="left"/>
      <protection locked="0"/>
    </xf>
    <xf numFmtId="0" fontId="0" fillId="0" borderId="24" xfId="0" applyBorder="1" applyAlignment="1" applyProtection="1">
      <alignment horizontal="left"/>
      <protection locked="0"/>
    </xf>
    <xf numFmtId="0" fontId="0" fillId="0" borderId="25" xfId="0" applyBorder="1" applyAlignment="1" applyProtection="1">
      <alignment horizontal="left"/>
      <protection locked="0"/>
    </xf>
    <xf numFmtId="0" fontId="5" fillId="0" borderId="26" xfId="0" applyFont="1" applyBorder="1" applyAlignment="1" applyProtection="1">
      <alignment horizontal="left"/>
      <protection locked="0"/>
    </xf>
    <xf numFmtId="0" fontId="5" fillId="0" borderId="24" xfId="0" applyFont="1" applyBorder="1" applyAlignment="1" applyProtection="1">
      <alignment horizontal="left"/>
      <protection locked="0"/>
    </xf>
    <xf numFmtId="0" fontId="5" fillId="0" borderId="25" xfId="0" applyFont="1" applyBorder="1" applyAlignment="1" applyProtection="1">
      <alignment horizontal="left"/>
      <protection locked="0"/>
    </xf>
    <xf numFmtId="0" fontId="5" fillId="0" borderId="1" xfId="0" applyFont="1" applyBorder="1" applyAlignment="1" applyProtection="1">
      <alignment horizontal="left"/>
      <protection locked="0"/>
    </xf>
    <xf numFmtId="0" fontId="5" fillId="0" borderId="0" xfId="0" applyFont="1" applyAlignment="1" applyProtection="1">
      <alignment horizontal="left"/>
      <protection locked="0"/>
    </xf>
    <xf numFmtId="0" fontId="5" fillId="0" borderId="3" xfId="0" applyFont="1" applyBorder="1" applyAlignment="1" applyProtection="1">
      <alignment horizontal="left"/>
      <protection locked="0"/>
    </xf>
    <xf numFmtId="49" fontId="1" fillId="0" borderId="0" xfId="0" applyNumberFormat="1" applyFont="1" applyAlignment="1">
      <alignment horizontal="center"/>
    </xf>
    <xf numFmtId="0" fontId="0" fillId="0" borderId="26"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0" fillId="0" borderId="26"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25"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1" fillId="0" borderId="2" xfId="0" applyFont="1" applyBorder="1" applyAlignment="1">
      <alignment horizontal="center" wrapText="1"/>
    </xf>
    <xf numFmtId="0" fontId="0" fillId="0" borderId="8" xfId="0" applyBorder="1" applyAlignment="1">
      <alignment horizontal="center"/>
    </xf>
    <xf numFmtId="0" fontId="0" fillId="0" borderId="23" xfId="0" applyBorder="1" applyAlignment="1">
      <alignment horizontal="center"/>
    </xf>
    <xf numFmtId="0" fontId="0" fillId="0" borderId="1" xfId="0" applyBorder="1" applyAlignment="1">
      <alignment horizontal="center" wrapText="1"/>
    </xf>
    <xf numFmtId="0" fontId="0" fillId="0" borderId="0" xfId="0" applyAlignment="1">
      <alignment horizontal="center" wrapText="1"/>
    </xf>
    <xf numFmtId="0" fontId="0" fillId="0" borderId="3" xfId="0" applyBorder="1" applyAlignment="1">
      <alignment horizontal="center" wrapText="1"/>
    </xf>
    <xf numFmtId="0" fontId="0" fillId="0" borderId="53" xfId="0" applyBorder="1" applyAlignment="1">
      <alignment horizontal="center"/>
    </xf>
    <xf numFmtId="0" fontId="0" fillId="0" borderId="88" xfId="0" applyBorder="1" applyAlignment="1">
      <alignment horizontal="center"/>
    </xf>
    <xf numFmtId="0" fontId="3" fillId="0" borderId="23" xfId="0" applyFont="1" applyBorder="1" applyAlignment="1">
      <alignment horizontal="center"/>
    </xf>
    <xf numFmtId="0" fontId="0" fillId="0" borderId="10" xfId="0" applyBorder="1" applyAlignment="1">
      <alignment horizontal="center"/>
    </xf>
    <xf numFmtId="0" fontId="0" fillId="0" borderId="21" xfId="0" applyBorder="1" applyAlignment="1" applyProtection="1">
      <alignment horizontal="center"/>
      <protection locked="0"/>
    </xf>
    <xf numFmtId="0" fontId="0" fillId="0" borderId="36" xfId="0" applyBorder="1" applyAlignment="1" applyProtection="1">
      <alignment horizontal="center"/>
      <protection locked="0"/>
    </xf>
    <xf numFmtId="0" fontId="26" fillId="0" borderId="0" xfId="0" applyFont="1" applyAlignment="1">
      <alignment horizontal="left" vertical="center" wrapText="1"/>
    </xf>
    <xf numFmtId="0" fontId="0" fillId="0" borderId="72" xfId="0" applyBorder="1" applyAlignment="1">
      <alignment horizontal="center"/>
    </xf>
    <xf numFmtId="0" fontId="0" fillId="0" borderId="86" xfId="0" applyBorder="1" applyAlignment="1">
      <alignment horizontal="center"/>
    </xf>
    <xf numFmtId="0" fontId="0" fillId="0" borderId="73" xfId="0" applyBorder="1" applyAlignment="1">
      <alignment horizontal="center"/>
    </xf>
    <xf numFmtId="0" fontId="0" fillId="0" borderId="72" xfId="0" applyBorder="1" applyAlignment="1">
      <alignment horizontal="center" wrapText="1"/>
    </xf>
    <xf numFmtId="0" fontId="0" fillId="0" borderId="73" xfId="0" applyBorder="1" applyAlignment="1">
      <alignment horizontal="center" wrapText="1"/>
    </xf>
    <xf numFmtId="0" fontId="0" fillId="0" borderId="39" xfId="0" applyBorder="1" applyAlignment="1">
      <alignment horizontal="center" wrapText="1"/>
    </xf>
    <xf numFmtId="0" fontId="0" fillId="0" borderId="40" xfId="0" applyBorder="1" applyAlignment="1">
      <alignment horizontal="center" wrapText="1"/>
    </xf>
    <xf numFmtId="166" fontId="0" fillId="0" borderId="39" xfId="1" applyNumberFormat="1" applyFont="1" applyBorder="1" applyAlignment="1" applyProtection="1">
      <alignment horizontal="center"/>
      <protection locked="0"/>
    </xf>
    <xf numFmtId="166" fontId="0" fillId="0" borderId="10" xfId="1" applyNumberFormat="1" applyFont="1" applyBorder="1" applyAlignment="1" applyProtection="1">
      <alignment horizontal="center"/>
      <protection locked="0"/>
    </xf>
    <xf numFmtId="166" fontId="0" fillId="0" borderId="40"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3" xfId="1" applyNumberFormat="1" applyFont="1" applyBorder="1" applyAlignment="1" applyProtection="1">
      <alignment horizontal="center"/>
      <protection locked="0"/>
    </xf>
    <xf numFmtId="166" fontId="0" fillId="0" borderId="45" xfId="1" applyNumberFormat="1" applyFont="1" applyBorder="1" applyAlignment="1" applyProtection="1">
      <alignment horizontal="center"/>
      <protection locked="0"/>
    </xf>
    <xf numFmtId="166" fontId="0" fillId="0" borderId="63" xfId="1" applyNumberFormat="1" applyFont="1" applyBorder="1" applyAlignment="1" applyProtection="1">
      <alignment horizontal="center"/>
      <protection locked="0"/>
    </xf>
    <xf numFmtId="166" fontId="0" fillId="0" borderId="47" xfId="1" applyNumberFormat="1" applyFont="1" applyBorder="1" applyAlignment="1" applyProtection="1">
      <alignment horizontal="center"/>
      <protection locked="0"/>
    </xf>
    <xf numFmtId="166" fontId="0" fillId="0" borderId="71" xfId="1" applyNumberFormat="1" applyFont="1" applyBorder="1" applyAlignment="1" applyProtection="1">
      <alignment horizontal="center"/>
      <protection locked="0"/>
    </xf>
    <xf numFmtId="0" fontId="9" fillId="0" borderId="1" xfId="0" applyFont="1" applyBorder="1" applyAlignment="1">
      <alignment horizontal="left"/>
    </xf>
    <xf numFmtId="0" fontId="9" fillId="0" borderId="0" xfId="0" applyFont="1" applyAlignment="1">
      <alignment horizontal="left"/>
    </xf>
    <xf numFmtId="0" fontId="9" fillId="0" borderId="51" xfId="0" applyFont="1" applyBorder="1" applyAlignment="1">
      <alignment horizontal="center"/>
    </xf>
    <xf numFmtId="0" fontId="9" fillId="0" borderId="28" xfId="0" applyFont="1" applyBorder="1" applyAlignment="1">
      <alignment horizontal="center"/>
    </xf>
    <xf numFmtId="0" fontId="9" fillId="0" borderId="85" xfId="0" applyFont="1" applyBorder="1" applyAlignment="1">
      <alignment horizontal="center"/>
    </xf>
    <xf numFmtId="166" fontId="0" fillId="0" borderId="77" xfId="1" applyNumberFormat="1" applyFont="1" applyBorder="1" applyAlignment="1" applyProtection="1">
      <alignment horizontal="center"/>
      <protection locked="0"/>
    </xf>
    <xf numFmtId="166" fontId="0" fillId="0" borderId="27" xfId="1" applyNumberFormat="1" applyFont="1" applyBorder="1" applyAlignment="1" applyProtection="1">
      <alignment horizontal="center"/>
      <protection locked="0"/>
    </xf>
    <xf numFmtId="166" fontId="0" fillId="0" borderId="87"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protection locked="0"/>
    </xf>
    <xf numFmtId="166" fontId="0" fillId="0" borderId="16" xfId="1" applyNumberFormat="1" applyFont="1" applyBorder="1" applyAlignment="1" applyProtection="1">
      <alignment horizontal="center"/>
      <protection locked="0"/>
    </xf>
    <xf numFmtId="0" fontId="26" fillId="0" borderId="0" xfId="0" applyFont="1" applyAlignment="1">
      <alignment horizontal="center" wrapText="1"/>
    </xf>
    <xf numFmtId="0" fontId="9" fillId="0" borderId="86" xfId="0" applyFont="1" applyBorder="1" applyAlignment="1">
      <alignment horizontal="center"/>
    </xf>
    <xf numFmtId="0" fontId="9" fillId="0" borderId="10" xfId="0" applyFont="1" applyBorder="1" applyAlignment="1">
      <alignment horizontal="center"/>
    </xf>
    <xf numFmtId="0" fontId="0" fillId="0" borderId="51" xfId="0" applyBorder="1" applyAlignment="1">
      <alignment horizontal="center"/>
    </xf>
    <xf numFmtId="0" fontId="0" fillId="0" borderId="85" xfId="0" applyBorder="1" applyAlignment="1">
      <alignment horizontal="center"/>
    </xf>
    <xf numFmtId="0" fontId="9" fillId="0" borderId="53" xfId="0" applyFont="1" applyBorder="1" applyAlignment="1">
      <alignment horizontal="center"/>
    </xf>
    <xf numFmtId="0" fontId="9" fillId="0" borderId="8" xfId="0" applyFont="1" applyBorder="1" applyAlignment="1">
      <alignment horizontal="center"/>
    </xf>
    <xf numFmtId="0" fontId="0" fillId="0" borderId="8" xfId="0" applyBorder="1" applyAlignment="1" applyProtection="1">
      <alignment horizontal="center"/>
      <protection locked="0"/>
    </xf>
    <xf numFmtId="0" fontId="0" fillId="0" borderId="23" xfId="0" applyBorder="1" applyAlignment="1" applyProtection="1">
      <alignment horizontal="center"/>
      <protection locked="0"/>
    </xf>
    <xf numFmtId="0" fontId="26" fillId="0" borderId="10" xfId="0" applyFont="1" applyBorder="1" applyAlignment="1">
      <alignment horizontal="left"/>
    </xf>
    <xf numFmtId="0" fontId="0" fillId="0" borderId="53" xfId="0" applyBorder="1" applyAlignment="1" applyProtection="1">
      <alignment horizontal="center"/>
      <protection locked="0"/>
    </xf>
    <xf numFmtId="0" fontId="0" fillId="0" borderId="88" xfId="0" applyBorder="1" applyAlignment="1" applyProtection="1">
      <alignment horizontal="center"/>
      <protection locked="0"/>
    </xf>
    <xf numFmtId="0" fontId="0" fillId="0" borderId="18" xfId="0" applyBorder="1" applyAlignment="1">
      <alignment horizontal="center" vertical="center"/>
    </xf>
    <xf numFmtId="0" fontId="0" fillId="0" borderId="28" xfId="0" applyBorder="1" applyAlignment="1">
      <alignment horizontal="center" vertical="center"/>
    </xf>
    <xf numFmtId="0" fontId="0" fillId="0" borderId="20" xfId="0" applyBorder="1" applyAlignment="1">
      <alignment horizontal="center" vertical="center"/>
    </xf>
    <xf numFmtId="0" fontId="0" fillId="0" borderId="10" xfId="0" applyBorder="1" applyAlignment="1" applyProtection="1">
      <alignment horizontal="center"/>
      <protection locked="0"/>
    </xf>
    <xf numFmtId="0" fontId="0" fillId="0" borderId="86" xfId="0" applyBorder="1" applyAlignment="1" applyProtection="1">
      <alignment horizontal="center"/>
      <protection locked="0"/>
    </xf>
    <xf numFmtId="0" fontId="1" fillId="0" borderId="19" xfId="0" applyFont="1" applyBorder="1" applyAlignment="1">
      <alignment horizontal="center" wrapText="1"/>
    </xf>
    <xf numFmtId="0" fontId="5" fillId="0" borderId="26" xfId="0" applyFont="1" applyBorder="1" applyAlignment="1">
      <alignment horizontal="left"/>
    </xf>
    <xf numFmtId="0" fontId="5" fillId="0" borderId="24" xfId="0" applyFont="1" applyBorder="1" applyAlignment="1">
      <alignment horizontal="left"/>
    </xf>
    <xf numFmtId="0" fontId="1" fillId="0" borderId="26" xfId="0" applyFont="1" applyBorder="1" applyAlignment="1">
      <alignment horizontal="left"/>
    </xf>
    <xf numFmtId="0" fontId="5" fillId="0" borderId="1" xfId="0" applyFont="1" applyBorder="1" applyAlignment="1">
      <alignment horizontal="left"/>
    </xf>
    <xf numFmtId="0" fontId="5" fillId="0" borderId="0" xfId="0" applyFont="1" applyAlignment="1">
      <alignment horizontal="left"/>
    </xf>
    <xf numFmtId="0" fontId="5" fillId="0" borderId="7" xfId="0" applyFont="1" applyBorder="1" applyAlignment="1">
      <alignment horizontal="left"/>
    </xf>
    <xf numFmtId="0" fontId="5" fillId="0" borderId="12" xfId="0" applyFont="1" applyBorder="1" applyAlignment="1">
      <alignment horizontal="left"/>
    </xf>
    <xf numFmtId="0" fontId="0" fillId="0" borderId="2" xfId="0" applyBorder="1" applyAlignment="1">
      <alignment horizontal="left"/>
    </xf>
    <xf numFmtId="166" fontId="0" fillId="0" borderId="18" xfId="1" applyNumberFormat="1" applyFont="1" applyBorder="1" applyAlignment="1" applyProtection="1">
      <alignment horizontal="center"/>
      <protection locked="0"/>
    </xf>
    <xf numFmtId="166" fontId="0" fillId="0" borderId="20" xfId="1" applyNumberFormat="1" applyFont="1" applyBorder="1" applyAlignment="1" applyProtection="1">
      <alignment horizontal="center"/>
      <protection locked="0"/>
    </xf>
    <xf numFmtId="0" fontId="5" fillId="0" borderId="25" xfId="0" applyFont="1" applyBorder="1" applyAlignment="1">
      <alignment horizontal="left"/>
    </xf>
    <xf numFmtId="0" fontId="0" fillId="0" borderId="21" xfId="0" applyBorder="1" applyAlignment="1" applyProtection="1">
      <alignment horizontal="left"/>
      <protection locked="0"/>
    </xf>
    <xf numFmtId="0" fontId="0" fillId="0" borderId="35" xfId="0" applyBorder="1" applyAlignment="1" applyProtection="1">
      <alignment horizontal="left"/>
      <protection locked="0"/>
    </xf>
    <xf numFmtId="0" fontId="0" fillId="0" borderId="36" xfId="0" applyBorder="1" applyAlignment="1" applyProtection="1">
      <alignment horizontal="left"/>
      <protection locked="0"/>
    </xf>
    <xf numFmtId="0" fontId="5" fillId="0" borderId="26" xfId="0" applyFont="1" applyBorder="1" applyProtection="1">
      <protection locked="0"/>
    </xf>
    <xf numFmtId="0" fontId="5" fillId="0" borderId="24" xfId="0" applyFont="1" applyBorder="1" applyProtection="1">
      <protection locked="0"/>
    </xf>
    <xf numFmtId="0" fontId="5" fillId="0" borderId="25" xfId="0" applyFont="1" applyBorder="1" applyProtection="1">
      <protection locked="0"/>
    </xf>
    <xf numFmtId="0" fontId="26" fillId="0" borderId="51" xfId="0" applyFont="1" applyBorder="1" applyAlignment="1">
      <alignment horizontal="left" vertical="center" wrapText="1"/>
    </xf>
    <xf numFmtId="0" fontId="26" fillId="0" borderId="28" xfId="0" applyFont="1" applyBorder="1" applyAlignment="1">
      <alignment horizontal="left" vertical="center" wrapText="1"/>
    </xf>
    <xf numFmtId="0" fontId="26" fillId="0" borderId="85" xfId="0" applyFont="1" applyBorder="1" applyAlignment="1">
      <alignment horizontal="left" vertical="center" wrapText="1"/>
    </xf>
    <xf numFmtId="166" fontId="3" fillId="0" borderId="8" xfId="1" applyNumberFormat="1" applyFont="1" applyBorder="1" applyAlignment="1">
      <alignment horizontal="center"/>
    </xf>
    <xf numFmtId="166" fontId="3" fillId="0" borderId="10" xfId="1" applyNumberFormat="1" applyFont="1" applyBorder="1" applyAlignment="1">
      <alignment horizontal="center"/>
    </xf>
    <xf numFmtId="166" fontId="3" fillId="0" borderId="23" xfId="1" applyNumberFormat="1" applyFont="1" applyBorder="1" applyAlignment="1">
      <alignment horizontal="center"/>
    </xf>
    <xf numFmtId="166" fontId="0" fillId="0" borderId="97" xfId="1" applyNumberFormat="1" applyFont="1" applyBorder="1" applyAlignment="1">
      <alignment horizontal="center"/>
    </xf>
    <xf numFmtId="166" fontId="0" fillId="0" borderId="1" xfId="1" applyNumberFormat="1" applyFont="1" applyBorder="1" applyAlignment="1">
      <alignment horizontal="center" wrapText="1"/>
    </xf>
    <xf numFmtId="166" fontId="0" fillId="0" borderId="0" xfId="1" applyNumberFormat="1" applyFont="1" applyBorder="1" applyAlignment="1">
      <alignment horizontal="center" wrapText="1"/>
    </xf>
    <xf numFmtId="166" fontId="0" fillId="0" borderId="3" xfId="1" applyNumberFormat="1" applyFont="1" applyBorder="1" applyAlignment="1">
      <alignment horizontal="center" wrapText="1"/>
    </xf>
    <xf numFmtId="166" fontId="0" fillId="0" borderId="8" xfId="1" applyNumberFormat="1" applyFont="1" applyBorder="1" applyAlignment="1">
      <alignment horizontal="center" wrapText="1"/>
    </xf>
    <xf numFmtId="166" fontId="0" fillId="0" borderId="10" xfId="1" applyNumberFormat="1" applyFont="1" applyBorder="1" applyAlignment="1">
      <alignment horizontal="center" wrapText="1"/>
    </xf>
    <xf numFmtId="166" fontId="0" fillId="0" borderId="23" xfId="1" applyNumberFormat="1" applyFont="1" applyBorder="1" applyAlignment="1">
      <alignment horizontal="center" wrapText="1"/>
    </xf>
    <xf numFmtId="166" fontId="0" fillId="0" borderId="29" xfId="1" applyNumberFormat="1" applyFont="1" applyBorder="1" applyAlignment="1">
      <alignment horizontal="left"/>
    </xf>
    <xf numFmtId="166" fontId="0" fillId="0" borderId="54" xfId="1" applyNumberFormat="1" applyFont="1" applyBorder="1" applyAlignment="1">
      <alignment horizontal="left"/>
    </xf>
    <xf numFmtId="166" fontId="0" fillId="0" borderId="84" xfId="1" applyNumberFormat="1" applyFont="1" applyBorder="1" applyAlignment="1">
      <alignment horizontal="left"/>
    </xf>
    <xf numFmtId="166" fontId="0" fillId="0" borderId="18" xfId="1" applyNumberFormat="1" applyFont="1" applyBorder="1" applyAlignment="1">
      <alignment horizontal="center"/>
    </xf>
    <xf numFmtId="166" fontId="0" fillId="0" borderId="20" xfId="1" applyNumberFormat="1" applyFont="1" applyBorder="1" applyAlignment="1">
      <alignment horizontal="center"/>
    </xf>
    <xf numFmtId="0" fontId="1" fillId="0" borderId="18" xfId="0" applyFont="1" applyBorder="1" applyAlignment="1">
      <alignment horizontal="center" wrapText="1"/>
    </xf>
    <xf numFmtId="166" fontId="0" fillId="0" borderId="8" xfId="1" applyNumberFormat="1" applyFont="1" applyBorder="1" applyAlignment="1">
      <alignment horizontal="left"/>
    </xf>
    <xf numFmtId="166" fontId="0" fillId="0" borderId="10" xfId="1" applyNumberFormat="1" applyFont="1" applyBorder="1" applyAlignment="1">
      <alignment horizontal="left"/>
    </xf>
    <xf numFmtId="166" fontId="0" fillId="0" borderId="23" xfId="1" applyNumberFormat="1" applyFont="1" applyBorder="1" applyAlignment="1">
      <alignment horizontal="left"/>
    </xf>
    <xf numFmtId="0" fontId="0" fillId="0" borderId="53" xfId="0" applyBorder="1" applyAlignment="1">
      <alignment horizontal="left"/>
    </xf>
    <xf numFmtId="0" fontId="0" fillId="0" borderId="86" xfId="0" applyBorder="1" applyAlignment="1">
      <alignment horizontal="left"/>
    </xf>
    <xf numFmtId="0" fontId="0" fillId="0" borderId="88" xfId="0" applyBorder="1" applyAlignment="1">
      <alignment horizontal="left"/>
    </xf>
    <xf numFmtId="0" fontId="26" fillId="0" borderId="8" xfId="0" applyFont="1" applyBorder="1" applyAlignment="1">
      <alignment horizontal="left"/>
    </xf>
    <xf numFmtId="0" fontId="26" fillId="0" borderId="23" xfId="0" applyFont="1" applyBorder="1" applyAlignment="1">
      <alignment horizontal="left"/>
    </xf>
    <xf numFmtId="10" fontId="0" fillId="0" borderId="28" xfId="0" applyNumberFormat="1" applyBorder="1" applyAlignment="1">
      <alignment horizontal="center"/>
    </xf>
    <xf numFmtId="0" fontId="0" fillId="0" borderId="29" xfId="0" applyBorder="1" applyAlignment="1">
      <alignment horizontal="left"/>
    </xf>
    <xf numFmtId="0" fontId="0" fillId="0" borderId="54" xfId="0" applyBorder="1" applyAlignment="1">
      <alignment horizontal="left"/>
    </xf>
    <xf numFmtId="0" fontId="0" fillId="0" borderId="84" xfId="0" applyBorder="1" applyAlignment="1">
      <alignment horizontal="left"/>
    </xf>
    <xf numFmtId="166" fontId="0" fillId="0" borderId="19" xfId="1" applyNumberFormat="1" applyFont="1" applyBorder="1" applyAlignment="1" applyProtection="1">
      <alignment horizontal="center"/>
      <protection locked="0"/>
    </xf>
    <xf numFmtId="166" fontId="0" fillId="0" borderId="9" xfId="1" applyNumberFormat="1" applyFont="1" applyBorder="1" applyAlignment="1" applyProtection="1">
      <alignment horizontal="center"/>
      <protection locked="0"/>
    </xf>
    <xf numFmtId="174" fontId="0" fillId="0" borderId="19" xfId="1" applyNumberFormat="1" applyFont="1" applyBorder="1" applyAlignment="1" applyProtection="1">
      <alignment horizontal="center"/>
      <protection locked="0"/>
    </xf>
    <xf numFmtId="174" fontId="0" fillId="0" borderId="9" xfId="1" applyNumberFormat="1" applyFont="1" applyBorder="1" applyAlignment="1" applyProtection="1">
      <alignment horizontal="center"/>
      <protection locked="0"/>
    </xf>
    <xf numFmtId="0" fontId="3" fillId="0" borderId="30" xfId="0" applyFont="1" applyBorder="1" applyAlignment="1">
      <alignment horizontal="left"/>
    </xf>
    <xf numFmtId="0" fontId="3" fillId="0" borderId="27" xfId="0" applyFont="1" applyBorder="1" applyAlignment="1">
      <alignment horizontal="left"/>
    </xf>
    <xf numFmtId="166" fontId="0" fillId="0" borderId="53" xfId="1" applyNumberFormat="1" applyFont="1" applyBorder="1" applyAlignment="1">
      <alignment horizontal="center"/>
    </xf>
    <xf numFmtId="166" fontId="0" fillId="0" borderId="88" xfId="1" applyNumberFormat="1" applyFont="1" applyBorder="1" applyAlignment="1">
      <alignment horizontal="center"/>
    </xf>
    <xf numFmtId="166" fontId="0" fillId="0" borderId="100" xfId="1" applyNumberFormat="1" applyFont="1" applyBorder="1" applyAlignment="1">
      <alignment horizontal="center"/>
    </xf>
    <xf numFmtId="166" fontId="0" fillId="0" borderId="19" xfId="1" applyNumberFormat="1" applyFont="1" applyBorder="1" applyAlignment="1">
      <alignment horizontal="center"/>
    </xf>
    <xf numFmtId="174" fontId="0" fillId="0" borderId="19" xfId="1" applyNumberFormat="1" applyFont="1" applyBorder="1" applyAlignment="1">
      <alignment horizontal="center"/>
    </xf>
    <xf numFmtId="174" fontId="0" fillId="0" borderId="9" xfId="1" applyNumberFormat="1" applyFont="1" applyBorder="1" applyAlignment="1">
      <alignment horizontal="center"/>
    </xf>
    <xf numFmtId="166" fontId="0" fillId="0" borderId="14" xfId="1" applyNumberFormat="1" applyFont="1" applyBorder="1" applyAlignment="1">
      <alignment horizontal="center"/>
    </xf>
    <xf numFmtId="174" fontId="0" fillId="0" borderId="14" xfId="1" applyNumberFormat="1" applyFont="1" applyBorder="1" applyAlignment="1">
      <alignment horizontal="center"/>
    </xf>
    <xf numFmtId="174" fontId="0" fillId="0" borderId="42" xfId="1" applyNumberFormat="1" applyFont="1" applyBorder="1" applyAlignment="1">
      <alignment horizontal="center"/>
    </xf>
    <xf numFmtId="166" fontId="0" fillId="0" borderId="42" xfId="1" applyNumberFormat="1" applyFont="1" applyBorder="1" applyAlignment="1">
      <alignment horizontal="center"/>
    </xf>
    <xf numFmtId="174" fontId="0" fillId="0" borderId="2" xfId="1" applyNumberFormat="1" applyFont="1" applyBorder="1" applyAlignment="1">
      <alignment horizontal="center"/>
    </xf>
    <xf numFmtId="174" fontId="0" fillId="0" borderId="4" xfId="1" applyNumberFormat="1" applyFont="1" applyBorder="1" applyAlignment="1">
      <alignment horizontal="center"/>
    </xf>
    <xf numFmtId="166" fontId="0" fillId="0" borderId="53" xfId="1" applyNumberFormat="1" applyFont="1" applyBorder="1" applyAlignment="1" applyProtection="1">
      <alignment horizontal="center"/>
      <protection locked="0"/>
    </xf>
    <xf numFmtId="166" fontId="0" fillId="0" borderId="88" xfId="1" applyNumberFormat="1" applyFont="1" applyBorder="1" applyAlignment="1" applyProtection="1">
      <alignment horizontal="center"/>
      <protection locked="0"/>
    </xf>
    <xf numFmtId="166" fontId="0" fillId="0" borderId="30" xfId="1" applyNumberFormat="1" applyFont="1" applyBorder="1" applyAlignment="1">
      <alignment horizontal="center"/>
    </xf>
    <xf numFmtId="166" fontId="0" fillId="0" borderId="16" xfId="1" applyNumberFormat="1" applyFont="1" applyBorder="1" applyAlignment="1">
      <alignment horizontal="center"/>
    </xf>
    <xf numFmtId="166" fontId="0" fillId="0" borderId="20" xfId="1" applyNumberFormat="1" applyFont="1" applyBorder="1" applyAlignment="1">
      <alignment horizontal="center" wrapText="1"/>
    </xf>
    <xf numFmtId="166" fontId="5" fillId="0" borderId="0" xfId="1" applyNumberFormat="1" applyFont="1" applyBorder="1" applyAlignment="1">
      <alignment horizontal="center"/>
    </xf>
    <xf numFmtId="166" fontId="26" fillId="0" borderId="10" xfId="1" applyNumberFormat="1" applyFont="1" applyBorder="1" applyAlignment="1">
      <alignment horizontal="left" wrapText="1"/>
    </xf>
    <xf numFmtId="0" fontId="5" fillId="0" borderId="53" xfId="0" applyFont="1" applyBorder="1" applyAlignment="1">
      <alignment horizontal="left"/>
    </xf>
    <xf numFmtId="0" fontId="5" fillId="0" borderId="86" xfId="0" applyFont="1" applyBorder="1" applyAlignment="1">
      <alignment horizontal="left"/>
    </xf>
    <xf numFmtId="0" fontId="5" fillId="0" borderId="88" xfId="0" applyFont="1" applyBorder="1" applyAlignment="1">
      <alignment horizontal="left"/>
    </xf>
    <xf numFmtId="0" fontId="5" fillId="0" borderId="3" xfId="0" applyFont="1" applyBorder="1" applyAlignment="1">
      <alignment horizontal="left"/>
    </xf>
    <xf numFmtId="0" fontId="0" fillId="0" borderId="7"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3" fillId="0" borderId="16" xfId="0" applyFont="1" applyBorder="1" applyAlignment="1">
      <alignment horizontal="left"/>
    </xf>
    <xf numFmtId="0" fontId="5" fillId="0" borderId="24" xfId="0" applyFont="1" applyBorder="1" applyAlignment="1">
      <alignment horizontal="center"/>
    </xf>
    <xf numFmtId="0" fontId="4" fillId="0" borderId="7" xfId="0" applyFont="1" applyBorder="1" applyAlignment="1">
      <alignment horizontal="left"/>
    </xf>
    <xf numFmtId="0" fontId="4" fillId="0" borderId="12" xfId="0" applyFont="1" applyBorder="1" applyAlignment="1">
      <alignment horizontal="left"/>
    </xf>
    <xf numFmtId="0" fontId="4" fillId="0" borderId="13" xfId="0" applyFont="1" applyBorder="1" applyAlignment="1">
      <alignment horizontal="left"/>
    </xf>
    <xf numFmtId="0" fontId="0" fillId="0" borderId="7" xfId="0" applyBorder="1" applyAlignment="1">
      <alignment horizontal="center" wrapText="1"/>
    </xf>
    <xf numFmtId="0" fontId="5" fillId="0" borderId="54" xfId="0" applyFont="1" applyBorder="1" applyAlignment="1">
      <alignment horizontal="center"/>
    </xf>
    <xf numFmtId="49" fontId="0" fillId="0" borderId="30"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49" fontId="0" fillId="0" borderId="2" xfId="0" applyNumberFormat="1" applyBorder="1" applyAlignment="1">
      <alignment horizontal="left"/>
    </xf>
    <xf numFmtId="49" fontId="0" fillId="0" borderId="4" xfId="0" applyNumberFormat="1" applyBorder="1" applyAlignment="1">
      <alignment horizontal="left"/>
    </xf>
    <xf numFmtId="49" fontId="0" fillId="0" borderId="2" xfId="0" applyNumberFormat="1" applyBorder="1" applyAlignment="1">
      <alignment horizontal="center" wrapText="1"/>
    </xf>
    <xf numFmtId="49" fontId="0" fillId="0" borderId="4" xfId="0" applyNumberFormat="1" applyBorder="1" applyAlignment="1">
      <alignment horizontal="center" wrapText="1"/>
    </xf>
    <xf numFmtId="49" fontId="0" fillId="0" borderId="2" xfId="0" applyNumberFormat="1" applyBorder="1" applyAlignment="1">
      <alignment horizontal="center"/>
    </xf>
    <xf numFmtId="49" fontId="0" fillId="0" borderId="4" xfId="0" applyNumberFormat="1" applyBorder="1" applyAlignment="1">
      <alignment horizontal="center"/>
    </xf>
    <xf numFmtId="49" fontId="0" fillId="0" borderId="14" xfId="0" applyNumberFormat="1" applyBorder="1" applyAlignment="1">
      <alignment horizontal="center"/>
    </xf>
    <xf numFmtId="49" fontId="4" fillId="0" borderId="14" xfId="0" applyNumberFormat="1" applyFont="1" applyBorder="1" applyAlignment="1">
      <alignment horizontal="left"/>
    </xf>
    <xf numFmtId="49" fontId="4" fillId="0" borderId="4" xfId="0" applyNumberFormat="1" applyFont="1" applyBorder="1" applyAlignment="1">
      <alignment horizontal="left"/>
    </xf>
    <xf numFmtId="44" fontId="1" fillId="0" borderId="2" xfId="2" applyFont="1" applyBorder="1" applyAlignment="1">
      <alignment horizontal="center"/>
    </xf>
    <xf numFmtId="44" fontId="1" fillId="0" borderId="4" xfId="2" applyFont="1" applyBorder="1" applyAlignment="1">
      <alignment horizontal="center"/>
    </xf>
    <xf numFmtId="165" fontId="1" fillId="0" borderId="19" xfId="2" applyNumberFormat="1" applyFont="1" applyBorder="1" applyAlignment="1" applyProtection="1">
      <alignment horizontal="center"/>
    </xf>
    <xf numFmtId="165" fontId="1" fillId="0" borderId="2" xfId="2" applyNumberFormat="1" applyFont="1" applyBorder="1" applyAlignment="1" applyProtection="1">
      <alignment horizontal="center"/>
    </xf>
    <xf numFmtId="165" fontId="1" fillId="0" borderId="9" xfId="2" applyNumberFormat="1" applyFont="1" applyBorder="1" applyAlignment="1" applyProtection="1">
      <alignment horizontal="center"/>
    </xf>
    <xf numFmtId="165" fontId="1" fillId="0" borderId="2" xfId="2" applyNumberFormat="1" applyBorder="1" applyAlignment="1" applyProtection="1">
      <alignment horizontal="center"/>
    </xf>
    <xf numFmtId="165" fontId="1" fillId="0" borderId="4" xfId="2" applyNumberFormat="1" applyBorder="1" applyAlignment="1" applyProtection="1">
      <alignment horizontal="center"/>
    </xf>
    <xf numFmtId="165" fontId="1" fillId="0" borderId="19" xfId="2" applyNumberFormat="1" applyFont="1" applyBorder="1" applyAlignment="1" applyProtection="1">
      <alignment horizontal="center"/>
      <protection locked="0"/>
    </xf>
    <xf numFmtId="165" fontId="1" fillId="0" borderId="2" xfId="2" applyNumberFormat="1" applyFont="1" applyBorder="1" applyAlignment="1" applyProtection="1">
      <alignment horizontal="center"/>
      <protection locked="0"/>
    </xf>
    <xf numFmtId="165" fontId="1" fillId="0" borderId="9" xfId="2" applyNumberFormat="1" applyFont="1" applyBorder="1" applyAlignment="1" applyProtection="1">
      <alignment horizontal="center"/>
      <protection locked="0"/>
    </xf>
    <xf numFmtId="165" fontId="1" fillId="0" borderId="4" xfId="2" applyNumberFormat="1" applyBorder="1" applyAlignment="1" applyProtection="1">
      <alignment horizontal="center"/>
      <protection locked="0"/>
    </xf>
    <xf numFmtId="49" fontId="5" fillId="0" borderId="2" xfId="0" applyNumberFormat="1" applyFont="1" applyBorder="1" applyAlignment="1">
      <alignment horizontal="center"/>
    </xf>
    <xf numFmtId="166" fontId="1" fillId="0" borderId="14" xfId="1" applyNumberFormat="1" applyFont="1" applyBorder="1" applyAlignment="1" applyProtection="1">
      <alignment horizontal="center"/>
    </xf>
    <xf numFmtId="166" fontId="1" fillId="0" borderId="2" xfId="1" applyNumberFormat="1" applyFont="1" applyBorder="1" applyAlignment="1" applyProtection="1">
      <alignment horizontal="center"/>
    </xf>
    <xf numFmtId="166" fontId="1" fillId="0" borderId="4" xfId="1" applyNumberFormat="1" applyFont="1" applyBorder="1" applyAlignment="1" applyProtection="1">
      <alignment horizontal="center"/>
    </xf>
    <xf numFmtId="166" fontId="1" fillId="0" borderId="14" xfId="1" applyNumberFormat="1" applyFont="1" applyBorder="1" applyAlignment="1" applyProtection="1">
      <alignment horizontal="center"/>
      <protection locked="0"/>
    </xf>
    <xf numFmtId="166" fontId="1" fillId="0" borderId="2" xfId="1" applyNumberFormat="1" applyFont="1" applyBorder="1" applyAlignment="1" applyProtection="1">
      <alignment horizontal="center"/>
      <protection locked="0"/>
    </xf>
    <xf numFmtId="166" fontId="1" fillId="0" borderId="4" xfId="1" applyNumberFormat="1" applyFont="1" applyBorder="1" applyAlignment="1" applyProtection="1">
      <alignment horizontal="center"/>
      <protection locked="0"/>
    </xf>
    <xf numFmtId="166" fontId="1" fillId="0" borderId="14" xfId="1" applyNumberFormat="1" applyBorder="1" applyAlignment="1" applyProtection="1">
      <alignment horizontal="center"/>
    </xf>
    <xf numFmtId="166" fontId="1" fillId="0" borderId="2" xfId="1" applyNumberFormat="1" applyBorder="1" applyAlignment="1" applyProtection="1">
      <alignment horizontal="center"/>
    </xf>
    <xf numFmtId="166" fontId="1" fillId="0" borderId="4" xfId="1" applyNumberFormat="1" applyBorder="1" applyAlignment="1" applyProtection="1">
      <alignment horizontal="center"/>
    </xf>
    <xf numFmtId="166" fontId="1" fillId="0" borderId="14" xfId="1" applyNumberFormat="1" applyBorder="1" applyAlignment="1" applyProtection="1">
      <alignment horizontal="center"/>
      <protection locked="0"/>
    </xf>
    <xf numFmtId="166" fontId="1" fillId="0" borderId="2" xfId="1" applyNumberFormat="1" applyBorder="1" applyAlignment="1" applyProtection="1">
      <alignment horizontal="center"/>
      <protection locked="0"/>
    </xf>
    <xf numFmtId="166" fontId="1" fillId="0" borderId="4" xfId="1" applyNumberFormat="1" applyBorder="1" applyAlignment="1" applyProtection="1">
      <alignment horizontal="center"/>
      <protection locked="0"/>
    </xf>
    <xf numFmtId="165" fontId="0" fillId="0" borderId="14" xfId="0" applyNumberFormat="1" applyBorder="1" applyAlignment="1" applyProtection="1">
      <alignment horizontal="center"/>
      <protection locked="0"/>
    </xf>
    <xf numFmtId="165" fontId="0" fillId="0" borderId="2" xfId="0" applyNumberFormat="1" applyBorder="1" applyAlignment="1" applyProtection="1">
      <alignment horizontal="center"/>
      <protection locked="0"/>
    </xf>
    <xf numFmtId="165" fontId="0" fillId="0" borderId="9" xfId="0" applyNumberFormat="1" applyBorder="1" applyAlignment="1" applyProtection="1">
      <alignment horizontal="center"/>
      <protection locked="0"/>
    </xf>
    <xf numFmtId="166" fontId="1" fillId="0" borderId="9" xfId="1" applyNumberFormat="1" applyBorder="1" applyAlignment="1" applyProtection="1">
      <alignment horizontal="center"/>
    </xf>
    <xf numFmtId="166" fontId="1" fillId="0" borderId="9" xfId="1" applyNumberFormat="1" applyFont="1" applyBorder="1" applyAlignment="1" applyProtection="1">
      <alignment horizontal="center"/>
      <protection locked="0"/>
    </xf>
    <xf numFmtId="165" fontId="1" fillId="0" borderId="19" xfId="2" applyNumberFormat="1" applyFont="1" applyBorder="1" applyAlignment="1" applyProtection="1">
      <alignment horizontal="left"/>
    </xf>
    <xf numFmtId="165" fontId="1" fillId="0" borderId="9" xfId="2" applyNumberFormat="1" applyFont="1" applyBorder="1" applyAlignment="1" applyProtection="1">
      <alignment horizontal="left"/>
    </xf>
    <xf numFmtId="49" fontId="3" fillId="0" borderId="14" xfId="0" applyNumberFormat="1" applyFont="1" applyBorder="1" applyAlignment="1">
      <alignment horizontal="left"/>
    </xf>
    <xf numFmtId="49" fontId="3" fillId="0" borderId="4" xfId="0" applyNumberFormat="1" applyFont="1" applyBorder="1" applyAlignment="1">
      <alignment horizontal="left"/>
    </xf>
    <xf numFmtId="165" fontId="1" fillId="0" borderId="19" xfId="2" applyNumberFormat="1" applyBorder="1" applyAlignment="1" applyProtection="1">
      <alignment horizontal="center"/>
    </xf>
    <xf numFmtId="165" fontId="1" fillId="0" borderId="9" xfId="2" applyNumberFormat="1" applyBorder="1" applyAlignment="1" applyProtection="1">
      <alignment horizontal="center"/>
    </xf>
    <xf numFmtId="165" fontId="1" fillId="0" borderId="42" xfId="2" applyNumberFormat="1" applyFont="1" applyBorder="1" applyAlignment="1" applyProtection="1">
      <alignment horizontal="center"/>
      <protection locked="0"/>
    </xf>
    <xf numFmtId="49" fontId="0" fillId="0" borderId="14" xfId="0" applyNumberFormat="1" applyBorder="1" applyAlignment="1">
      <alignment horizontal="left"/>
    </xf>
    <xf numFmtId="165" fontId="1" fillId="0" borderId="42" xfId="2" applyNumberFormat="1" applyFont="1" applyBorder="1" applyAlignment="1" applyProtection="1">
      <alignment horizontal="center"/>
    </xf>
    <xf numFmtId="165" fontId="1" fillId="0" borderId="14" xfId="2" applyNumberFormat="1" applyFont="1" applyBorder="1" applyAlignment="1" applyProtection="1">
      <alignment horizontal="center"/>
      <protection locked="0"/>
    </xf>
    <xf numFmtId="165" fontId="1" fillId="0" borderId="4" xfId="2" applyNumberFormat="1" applyFont="1" applyBorder="1" applyAlignment="1" applyProtection="1">
      <alignment horizontal="center"/>
      <protection locked="0"/>
    </xf>
    <xf numFmtId="49" fontId="1" fillId="0" borderId="2" xfId="2" applyNumberFormat="1" applyFont="1" applyBorder="1" applyAlignment="1">
      <alignment horizontal="center" wrapText="1"/>
    </xf>
    <xf numFmtId="49" fontId="1" fillId="0" borderId="4" xfId="2" applyNumberFormat="1" applyFont="1" applyBorder="1" applyAlignment="1">
      <alignment horizontal="center" wrapText="1"/>
    </xf>
    <xf numFmtId="49" fontId="0" fillId="0" borderId="10" xfId="0" applyNumberFormat="1" applyBorder="1" applyAlignment="1">
      <alignment horizontal="center"/>
    </xf>
    <xf numFmtId="49" fontId="5" fillId="0" borderId="4" xfId="0" applyNumberFormat="1" applyFont="1" applyBorder="1" applyAlignment="1">
      <alignment horizontal="center"/>
    </xf>
    <xf numFmtId="165" fontId="1" fillId="0" borderId="14" xfId="2" applyNumberFormat="1" applyBorder="1" applyAlignment="1" applyProtection="1">
      <alignment horizontal="center"/>
      <protection locked="0"/>
    </xf>
    <xf numFmtId="165" fontId="1" fillId="0" borderId="14" xfId="2" applyNumberFormat="1" applyBorder="1" applyAlignment="1">
      <alignment horizontal="center"/>
    </xf>
    <xf numFmtId="165" fontId="1" fillId="0" borderId="4" xfId="2" applyNumberFormat="1" applyBorder="1" applyAlignment="1">
      <alignment horizontal="center"/>
    </xf>
    <xf numFmtId="0" fontId="0" fillId="0" borderId="2" xfId="0" applyBorder="1" applyAlignment="1" applyProtection="1">
      <alignment horizontal="center"/>
      <protection locked="0"/>
    </xf>
    <xf numFmtId="0" fontId="0" fillId="0" borderId="4" xfId="0" applyBorder="1" applyAlignment="1" applyProtection="1">
      <alignment horizontal="center"/>
      <protection locked="0"/>
    </xf>
    <xf numFmtId="0" fontId="0" fillId="0" borderId="1"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9"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84" xfId="0" applyBorder="1" applyAlignment="1" applyProtection="1">
      <alignment horizontal="center"/>
      <protection locked="0"/>
    </xf>
    <xf numFmtId="0" fontId="0" fillId="0" borderId="96" xfId="0" applyBorder="1" applyAlignment="1">
      <alignment horizontal="center"/>
    </xf>
    <xf numFmtId="0" fontId="0" fillId="0" borderId="97" xfId="0" applyBorder="1" applyAlignment="1">
      <alignment horizontal="center"/>
    </xf>
    <xf numFmtId="49" fontId="5" fillId="0" borderId="10" xfId="0" applyNumberFormat="1" applyFont="1" applyBorder="1" applyAlignment="1">
      <alignment horizontal="center"/>
    </xf>
    <xf numFmtId="165" fontId="1" fillId="0" borderId="9" xfId="2" applyNumberFormat="1" applyBorder="1" applyAlignment="1" applyProtection="1">
      <alignment horizontal="center"/>
      <protection locked="0"/>
    </xf>
    <xf numFmtId="49" fontId="0" fillId="0" borderId="26" xfId="0" applyNumberFormat="1" applyBorder="1" applyProtection="1">
      <protection locked="0"/>
    </xf>
    <xf numFmtId="49" fontId="0" fillId="0" borderId="24" xfId="0" applyNumberFormat="1" applyBorder="1" applyProtection="1">
      <protection locked="0"/>
    </xf>
    <xf numFmtId="49" fontId="0" fillId="0" borderId="25" xfId="0" applyNumberFormat="1" applyBorder="1" applyProtection="1">
      <protection locked="0"/>
    </xf>
    <xf numFmtId="0" fontId="0" fillId="0" borderId="10" xfId="0" applyBorder="1"/>
    <xf numFmtId="49" fontId="0" fillId="0" borderId="7" xfId="0" applyNumberFormat="1" applyBorder="1" applyProtection="1">
      <protection locked="0"/>
    </xf>
    <xf numFmtId="49" fontId="0" fillId="0" borderId="12" xfId="0" applyNumberFormat="1" applyBorder="1" applyProtection="1">
      <protection locked="0"/>
    </xf>
    <xf numFmtId="49" fontId="0" fillId="0" borderId="13" xfId="0" applyNumberFormat="1" applyBorder="1" applyProtection="1">
      <protection locked="0"/>
    </xf>
    <xf numFmtId="166" fontId="0" fillId="0" borderId="96" xfId="1" applyNumberFormat="1" applyFont="1" applyBorder="1" applyAlignment="1">
      <alignment vertical="center"/>
    </xf>
    <xf numFmtId="166" fontId="0" fillId="0" borderId="99" xfId="1" applyNumberFormat="1" applyFont="1" applyBorder="1" applyAlignment="1">
      <alignment vertical="center"/>
    </xf>
    <xf numFmtId="166" fontId="0" fillId="0" borderId="21" xfId="1" applyNumberFormat="1" applyFont="1" applyBorder="1" applyAlignment="1" applyProtection="1">
      <alignment horizontal="left"/>
      <protection locked="0"/>
    </xf>
    <xf numFmtId="166" fontId="0" fillId="0" borderId="35" xfId="1" applyNumberFormat="1" applyFont="1" applyBorder="1" applyAlignment="1" applyProtection="1">
      <alignment horizontal="left"/>
      <protection locked="0"/>
    </xf>
    <xf numFmtId="166" fontId="0" fillId="0" borderId="1" xfId="1" applyNumberFormat="1" applyFont="1" applyBorder="1" applyAlignment="1" applyProtection="1">
      <alignment horizontal="left"/>
      <protection locked="0"/>
    </xf>
    <xf numFmtId="166" fontId="0" fillId="0" borderId="3" xfId="1" applyNumberFormat="1" applyFont="1" applyBorder="1" applyAlignment="1" applyProtection="1">
      <alignment horizontal="left"/>
      <protection locked="0"/>
    </xf>
    <xf numFmtId="166" fontId="0" fillId="0" borderId="0" xfId="1" applyNumberFormat="1" applyFont="1" applyBorder="1" applyAlignment="1" applyProtection="1">
      <alignment horizontal="left"/>
      <protection locked="0"/>
    </xf>
    <xf numFmtId="166" fontId="0" fillId="0" borderId="7" xfId="1" applyNumberFormat="1" applyFont="1" applyBorder="1" applyAlignment="1" applyProtection="1">
      <alignment horizontal="left"/>
      <protection locked="0"/>
    </xf>
    <xf numFmtId="166" fontId="0" fillId="0" borderId="13" xfId="1" applyNumberFormat="1" applyFont="1" applyBorder="1" applyAlignment="1" applyProtection="1">
      <alignment horizontal="left"/>
      <protection locked="0"/>
    </xf>
    <xf numFmtId="166" fontId="0" fillId="0" borderId="36" xfId="1" applyNumberFormat="1" applyFont="1" applyBorder="1" applyAlignment="1" applyProtection="1">
      <alignment horizontal="left"/>
      <protection locked="0"/>
    </xf>
    <xf numFmtId="166" fontId="0" fillId="0" borderId="8" xfId="1" applyNumberFormat="1" applyFont="1" applyBorder="1" applyAlignment="1" applyProtection="1">
      <alignment horizontal="left"/>
      <protection locked="0"/>
    </xf>
    <xf numFmtId="166" fontId="0" fillId="0" borderId="23" xfId="1" applyNumberFormat="1" applyFont="1" applyBorder="1" applyAlignment="1" applyProtection="1">
      <alignment horizontal="left"/>
      <protection locked="0"/>
    </xf>
    <xf numFmtId="0" fontId="5" fillId="0" borderId="29" xfId="0" applyFont="1" applyBorder="1" applyAlignment="1">
      <alignment horizontal="center"/>
    </xf>
    <xf numFmtId="0" fontId="5" fillId="0" borderId="84" xfId="0" applyFont="1" applyBorder="1" applyAlignment="1">
      <alignment horizontal="center"/>
    </xf>
    <xf numFmtId="0" fontId="0" fillId="0" borderId="19" xfId="0" applyBorder="1" applyAlignment="1">
      <alignment horizontal="center"/>
    </xf>
    <xf numFmtId="0" fontId="4" fillId="0" borderId="47" xfId="3" applyFont="1" applyBorder="1" applyAlignment="1">
      <alignment horizontal="left"/>
    </xf>
    <xf numFmtId="0" fontId="4" fillId="0" borderId="24" xfId="3" applyFont="1" applyBorder="1" applyAlignment="1">
      <alignment horizontal="left"/>
    </xf>
    <xf numFmtId="0" fontId="4" fillId="0" borderId="71" xfId="3" applyFont="1" applyBorder="1" applyAlignment="1">
      <alignment horizontal="left"/>
    </xf>
    <xf numFmtId="0" fontId="1" fillId="0" borderId="47" xfId="3" applyFont="1" applyBorder="1" applyAlignment="1">
      <alignment horizontal="left"/>
    </xf>
    <xf numFmtId="0" fontId="4" fillId="0" borderId="72" xfId="3" applyFont="1" applyBorder="1" applyAlignment="1">
      <alignment horizontal="center"/>
    </xf>
    <xf numFmtId="0" fontId="4" fillId="0" borderId="86" xfId="3" applyFont="1" applyBorder="1" applyAlignment="1">
      <alignment horizontal="center"/>
    </xf>
    <xf numFmtId="0" fontId="4" fillId="0" borderId="73" xfId="3" applyFont="1" applyBorder="1" applyAlignment="1">
      <alignment horizontal="center"/>
    </xf>
    <xf numFmtId="0" fontId="4" fillId="0" borderId="45" xfId="3" applyFont="1" applyBorder="1" applyAlignment="1">
      <alignment horizontal="center"/>
    </xf>
    <xf numFmtId="0" fontId="4" fillId="0" borderId="0" xfId="3" applyFont="1" applyAlignment="1">
      <alignment horizontal="center"/>
    </xf>
    <xf numFmtId="0" fontId="4" fillId="0" borderId="63" xfId="3" applyFont="1" applyBorder="1" applyAlignment="1">
      <alignment horizontal="center"/>
    </xf>
    <xf numFmtId="0" fontId="5" fillId="0" borderId="72" xfId="3" applyFont="1" applyBorder="1" applyAlignment="1">
      <alignment horizontal="center"/>
    </xf>
    <xf numFmtId="0" fontId="5" fillId="0" borderId="86" xfId="3" applyFont="1" applyBorder="1" applyAlignment="1">
      <alignment horizontal="center"/>
    </xf>
    <xf numFmtId="0" fontId="5" fillId="0" borderId="73" xfId="3" applyFont="1" applyBorder="1" applyAlignment="1">
      <alignment horizontal="center"/>
    </xf>
    <xf numFmtId="0" fontId="5" fillId="0" borderId="39" xfId="3" applyFont="1" applyBorder="1" applyAlignment="1">
      <alignment horizontal="center"/>
    </xf>
    <xf numFmtId="0" fontId="5" fillId="0" borderId="10" xfId="3" applyFont="1" applyBorder="1" applyAlignment="1">
      <alignment horizontal="center"/>
    </xf>
    <xf numFmtId="0" fontId="5" fillId="0" borderId="40" xfId="3" applyFont="1" applyBorder="1" applyAlignment="1">
      <alignment horizontal="center"/>
    </xf>
    <xf numFmtId="0" fontId="4" fillId="0" borderId="74" xfId="3" applyFont="1" applyBorder="1" applyAlignment="1">
      <alignment horizontal="left"/>
    </xf>
    <xf numFmtId="0" fontId="4" fillId="0" borderId="12" xfId="3" applyFont="1" applyBorder="1" applyAlignment="1">
      <alignment horizontal="left"/>
    </xf>
    <xf numFmtId="0" fontId="4" fillId="0" borderId="80" xfId="3" applyFont="1" applyBorder="1" applyAlignment="1">
      <alignment horizontal="left"/>
    </xf>
    <xf numFmtId="0" fontId="3" fillId="0" borderId="49" xfId="3" applyFont="1" applyBorder="1" applyAlignment="1">
      <alignment horizontal="left"/>
    </xf>
    <xf numFmtId="0" fontId="3" fillId="0" borderId="35" xfId="3" applyFont="1" applyBorder="1" applyAlignment="1">
      <alignment horizontal="left"/>
    </xf>
    <xf numFmtId="0" fontId="3" fillId="0" borderId="70" xfId="3" applyFont="1" applyBorder="1" applyAlignment="1">
      <alignment horizontal="left"/>
    </xf>
    <xf numFmtId="0" fontId="5" fillId="0" borderId="51" xfId="3" applyFont="1" applyBorder="1" applyAlignment="1">
      <alignment horizontal="center"/>
    </xf>
    <xf numFmtId="0" fontId="5" fillId="0" borderId="28" xfId="3" applyFont="1" applyBorder="1" applyAlignment="1">
      <alignment horizontal="center"/>
    </xf>
    <xf numFmtId="0" fontId="5" fillId="0" borderId="85" xfId="3" applyFont="1" applyBorder="1" applyAlignment="1">
      <alignment horizontal="center"/>
    </xf>
    <xf numFmtId="0" fontId="4" fillId="0" borderId="51" xfId="3" applyFont="1" applyBorder="1" applyAlignment="1">
      <alignment horizontal="center"/>
    </xf>
    <xf numFmtId="0" fontId="4" fillId="0" borderId="28" xfId="3" applyFont="1" applyBorder="1" applyAlignment="1">
      <alignment horizontal="center"/>
    </xf>
    <xf numFmtId="0" fontId="4" fillId="0" borderId="85" xfId="3" applyFont="1" applyBorder="1" applyAlignment="1">
      <alignment horizontal="center"/>
    </xf>
    <xf numFmtId="0" fontId="1" fillId="0" borderId="51" xfId="3" applyFont="1" applyBorder="1" applyAlignment="1">
      <alignment horizontal="center"/>
    </xf>
    <xf numFmtId="43" fontId="4" fillId="0" borderId="45" xfId="1" applyFont="1" applyBorder="1" applyAlignment="1">
      <alignment horizontal="center"/>
    </xf>
    <xf numFmtId="43" fontId="4" fillId="0" borderId="0" xfId="1" applyFont="1" applyBorder="1" applyAlignment="1">
      <alignment horizontal="center"/>
    </xf>
    <xf numFmtId="43" fontId="4" fillId="0" borderId="63" xfId="1" applyFont="1" applyBorder="1" applyAlignment="1">
      <alignment horizontal="center"/>
    </xf>
    <xf numFmtId="43" fontId="4" fillId="0" borderId="39" xfId="1" applyFont="1" applyBorder="1" applyAlignment="1">
      <alignment horizontal="center"/>
    </xf>
    <xf numFmtId="43" fontId="4" fillId="0" borderId="10" xfId="1" applyFont="1" applyBorder="1" applyAlignment="1">
      <alignment horizontal="center"/>
    </xf>
    <xf numFmtId="43" fontId="4" fillId="0" borderId="40" xfId="1" applyFont="1" applyBorder="1" applyAlignment="1">
      <alignment horizontal="center"/>
    </xf>
    <xf numFmtId="43" fontId="4" fillId="0" borderId="76" xfId="1" applyFont="1" applyBorder="1" applyAlignment="1" applyProtection="1">
      <alignment horizontal="center"/>
      <protection locked="0"/>
    </xf>
    <xf numFmtId="43" fontId="4" fillId="0" borderId="32" xfId="1" applyFont="1" applyBorder="1" applyAlignment="1" applyProtection="1">
      <alignment horizontal="center"/>
      <protection locked="0"/>
    </xf>
    <xf numFmtId="43" fontId="4" fillId="0" borderId="51" xfId="1" applyFont="1" applyBorder="1" applyAlignment="1">
      <alignment horizontal="center"/>
    </xf>
    <xf numFmtId="43" fontId="4" fillId="0" borderId="28" xfId="1" applyFont="1" applyBorder="1" applyAlignment="1">
      <alignment horizontal="center"/>
    </xf>
    <xf numFmtId="43" fontId="4" fillId="0" borderId="85" xfId="1" applyFont="1" applyBorder="1" applyAlignment="1">
      <alignment horizontal="center"/>
    </xf>
    <xf numFmtId="0" fontId="5" fillId="0" borderId="72" xfId="3" applyFont="1" applyBorder="1" applyAlignment="1">
      <alignment horizontal="center" wrapText="1"/>
    </xf>
    <xf numFmtId="0" fontId="5" fillId="0" borderId="86" xfId="3" applyFont="1" applyBorder="1" applyAlignment="1">
      <alignment horizontal="center" wrapText="1"/>
    </xf>
    <xf numFmtId="0" fontId="5" fillId="0" borderId="73" xfId="3" applyFont="1" applyBorder="1" applyAlignment="1">
      <alignment horizontal="center" wrapText="1"/>
    </xf>
    <xf numFmtId="0" fontId="5" fillId="0" borderId="39" xfId="3" applyFont="1" applyBorder="1" applyAlignment="1">
      <alignment horizontal="center" wrapText="1"/>
    </xf>
    <xf numFmtId="0" fontId="5" fillId="0" borderId="10" xfId="3" applyFont="1" applyBorder="1" applyAlignment="1">
      <alignment horizontal="center" wrapText="1"/>
    </xf>
    <xf numFmtId="0" fontId="5" fillId="0" borderId="40" xfId="3" applyFont="1" applyBorder="1" applyAlignment="1">
      <alignment horizontal="center" wrapText="1"/>
    </xf>
    <xf numFmtId="0" fontId="3" fillId="0" borderId="47" xfId="3" applyFont="1" applyBorder="1" applyAlignment="1">
      <alignment horizontal="left"/>
    </xf>
    <xf numFmtId="0" fontId="3" fillId="0" borderId="24" xfId="3" applyFont="1" applyBorder="1" applyAlignment="1">
      <alignment horizontal="left"/>
    </xf>
    <xf numFmtId="0" fontId="3" fillId="0" borderId="71" xfId="3" applyFont="1" applyBorder="1" applyAlignment="1">
      <alignment horizontal="left"/>
    </xf>
    <xf numFmtId="0" fontId="5" fillId="0" borderId="77" xfId="3" applyFont="1" applyBorder="1" applyAlignment="1">
      <alignment horizontal="left"/>
    </xf>
    <xf numFmtId="0" fontId="5" fillId="0" borderId="27" xfId="3" applyFont="1" applyBorder="1" applyAlignment="1">
      <alignment horizontal="left"/>
    </xf>
    <xf numFmtId="0" fontId="5" fillId="0" borderId="87" xfId="3" applyFont="1" applyBorder="1" applyAlignment="1">
      <alignment horizontal="left"/>
    </xf>
    <xf numFmtId="0" fontId="5" fillId="0" borderId="39" xfId="3" applyFont="1" applyBorder="1" applyAlignment="1">
      <alignment horizontal="left"/>
    </xf>
    <xf numFmtId="0" fontId="5" fillId="0" borderId="10" xfId="3" applyFont="1" applyBorder="1" applyAlignment="1">
      <alignment horizontal="left"/>
    </xf>
    <xf numFmtId="0" fontId="5" fillId="0" borderId="40" xfId="3" applyFont="1" applyBorder="1" applyAlignment="1">
      <alignment horizontal="left"/>
    </xf>
    <xf numFmtId="43" fontId="4" fillId="0" borderId="63" xfId="1" applyFont="1" applyBorder="1" applyAlignment="1" applyProtection="1">
      <alignment horizontal="center"/>
      <protection locked="0"/>
    </xf>
    <xf numFmtId="43" fontId="4" fillId="0" borderId="40" xfId="1" applyFont="1" applyBorder="1" applyAlignment="1" applyProtection="1">
      <alignment horizontal="center"/>
      <protection locked="0"/>
    </xf>
    <xf numFmtId="43" fontId="4" fillId="0" borderId="45" xfId="1" applyFont="1" applyBorder="1" applyAlignment="1" applyProtection="1">
      <alignment horizontal="center"/>
      <protection locked="0"/>
    </xf>
    <xf numFmtId="43" fontId="4" fillId="0" borderId="39" xfId="1" applyFont="1" applyBorder="1" applyAlignment="1" applyProtection="1">
      <alignment horizontal="center"/>
      <protection locked="0"/>
    </xf>
    <xf numFmtId="43" fontId="4" fillId="0" borderId="0" xfId="1" applyFont="1" applyBorder="1" applyAlignment="1" applyProtection="1">
      <alignment horizontal="center"/>
      <protection locked="0"/>
    </xf>
    <xf numFmtId="43" fontId="4" fillId="0" borderId="10" xfId="1" applyFont="1" applyBorder="1" applyAlignment="1" applyProtection="1">
      <alignment horizontal="center"/>
      <protection locked="0"/>
    </xf>
    <xf numFmtId="0" fontId="4" fillId="0" borderId="82" xfId="3" applyFont="1" applyBorder="1" applyAlignment="1">
      <alignment horizontal="left"/>
    </xf>
    <xf numFmtId="0" fontId="4" fillId="0" borderId="54" xfId="3" applyFont="1" applyBorder="1" applyAlignment="1">
      <alignment horizontal="left"/>
    </xf>
    <xf numFmtId="0" fontId="4" fillId="0" borderId="83" xfId="3" applyFont="1" applyBorder="1" applyAlignment="1">
      <alignment horizontal="left"/>
    </xf>
    <xf numFmtId="0" fontId="3" fillId="0" borderId="49" xfId="3" applyFont="1" applyBorder="1" applyAlignment="1">
      <alignment horizontal="center"/>
    </xf>
    <xf numFmtId="0" fontId="3" fillId="0" borderId="35" xfId="3" applyFont="1" applyBorder="1" applyAlignment="1">
      <alignment horizontal="center"/>
    </xf>
    <xf numFmtId="0" fontId="3" fillId="0" borderId="70" xfId="3" applyFont="1" applyBorder="1" applyAlignment="1">
      <alignment horizontal="center"/>
    </xf>
    <xf numFmtId="49" fontId="0" fillId="0" borderId="72" xfId="0" applyNumberFormat="1" applyBorder="1" applyAlignment="1">
      <alignment horizontal="center"/>
    </xf>
    <xf numFmtId="49" fontId="0" fillId="0" borderId="73" xfId="0" applyNumberFormat="1" applyBorder="1" applyAlignment="1">
      <alignment horizontal="center"/>
    </xf>
    <xf numFmtId="0" fontId="28" fillId="0" borderId="0" xfId="0" applyFont="1" applyAlignment="1">
      <alignment horizontal="left" wrapText="1"/>
    </xf>
    <xf numFmtId="0" fontId="28" fillId="0" borderId="10" xfId="0" applyFont="1" applyBorder="1" applyAlignment="1">
      <alignment horizontal="left"/>
    </xf>
    <xf numFmtId="0" fontId="9" fillId="0" borderId="53" xfId="0" applyFont="1" applyBorder="1" applyAlignment="1">
      <alignment horizontal="center" wrapText="1"/>
    </xf>
    <xf numFmtId="0" fontId="9" fillId="0" borderId="88" xfId="0" applyFont="1" applyBorder="1" applyAlignment="1">
      <alignment horizontal="center" wrapText="1"/>
    </xf>
    <xf numFmtId="0" fontId="9" fillId="0" borderId="8" xfId="0" applyFont="1" applyBorder="1" applyAlignment="1">
      <alignment horizontal="center" wrapText="1"/>
    </xf>
    <xf numFmtId="0" fontId="9" fillId="0" borderId="23" xfId="0" applyFont="1" applyBorder="1" applyAlignment="1">
      <alignment horizontal="center" wrapText="1"/>
    </xf>
    <xf numFmtId="0" fontId="9" fillId="0" borderId="86" xfId="0" applyFont="1" applyBorder="1" applyAlignment="1">
      <alignment horizontal="center" wrapText="1"/>
    </xf>
    <xf numFmtId="0" fontId="9" fillId="0" borderId="10" xfId="0" applyFont="1" applyBorder="1" applyAlignment="1">
      <alignment horizontal="center" wrapText="1"/>
    </xf>
    <xf numFmtId="0" fontId="8" fillId="0" borderId="53" xfId="0" applyFont="1" applyBorder="1" applyAlignment="1">
      <alignment horizontal="center" wrapText="1"/>
    </xf>
    <xf numFmtId="0" fontId="11" fillId="0" borderId="53" xfId="0" applyFont="1" applyBorder="1" applyAlignment="1">
      <alignment horizontal="center"/>
    </xf>
    <xf numFmtId="0" fontId="11" fillId="0" borderId="86" xfId="0" applyFont="1" applyBorder="1" applyAlignment="1">
      <alignment horizontal="center"/>
    </xf>
    <xf numFmtId="166" fontId="2" fillId="0" borderId="1" xfId="1" applyNumberFormat="1" applyFont="1" applyBorder="1" applyAlignment="1">
      <alignment horizontal="center"/>
    </xf>
    <xf numFmtId="166" fontId="2" fillId="0" borderId="3" xfId="1" applyNumberFormat="1" applyFont="1" applyBorder="1" applyAlignment="1">
      <alignment horizontal="center"/>
    </xf>
    <xf numFmtId="166" fontId="0" fillId="0" borderId="29" xfId="1" applyNumberFormat="1" applyFont="1" applyBorder="1" applyAlignment="1" applyProtection="1">
      <alignment horizontal="center"/>
      <protection locked="0"/>
    </xf>
    <xf numFmtId="166" fontId="0" fillId="0" borderId="84" xfId="1" applyNumberFormat="1" applyFont="1" applyBorder="1" applyAlignment="1" applyProtection="1">
      <alignment horizontal="center"/>
      <protection locked="0"/>
    </xf>
    <xf numFmtId="0" fontId="11" fillId="0" borderId="26" xfId="0" applyFont="1" applyBorder="1" applyAlignment="1">
      <alignment horizontal="center"/>
    </xf>
    <xf numFmtId="0" fontId="11" fillId="0" borderId="24" xfId="0" applyFont="1" applyBorder="1" applyAlignment="1">
      <alignment horizontal="center"/>
    </xf>
    <xf numFmtId="0" fontId="11" fillId="0" borderId="25" xfId="0" applyFont="1" applyBorder="1" applyAlignment="1">
      <alignment horizontal="center"/>
    </xf>
    <xf numFmtId="0" fontId="30" fillId="0" borderId="10" xfId="0" applyFont="1" applyBorder="1" applyAlignment="1">
      <alignment horizontal="left" wrapText="1"/>
    </xf>
    <xf numFmtId="0" fontId="1" fillId="0" borderId="26" xfId="1" applyNumberFormat="1" applyFont="1" applyBorder="1" applyAlignment="1">
      <alignment horizontal="left"/>
    </xf>
    <xf numFmtId="0" fontId="0" fillId="0" borderId="24" xfId="1" applyNumberFormat="1" applyFont="1" applyBorder="1" applyAlignment="1">
      <alignment horizontal="left"/>
    </xf>
    <xf numFmtId="0" fontId="0" fillId="0" borderId="25" xfId="1" applyNumberFormat="1" applyFont="1" applyBorder="1" applyAlignment="1">
      <alignment horizontal="left"/>
    </xf>
    <xf numFmtId="166" fontId="3" fillId="0" borderId="1" xfId="1" applyNumberFormat="1" applyFont="1" applyBorder="1" applyAlignment="1">
      <alignment horizontal="left"/>
    </xf>
    <xf numFmtId="166" fontId="3" fillId="0" borderId="0" xfId="1" applyNumberFormat="1" applyFont="1" applyBorder="1" applyAlignment="1">
      <alignment horizontal="left"/>
    </xf>
    <xf numFmtId="166" fontId="3" fillId="0" borderId="26" xfId="1" applyNumberFormat="1" applyFont="1" applyBorder="1" applyAlignment="1">
      <alignment horizontal="left" wrapText="1"/>
    </xf>
    <xf numFmtId="166" fontId="3" fillId="0" borderId="24" xfId="1" applyNumberFormat="1" applyFont="1" applyBorder="1" applyAlignment="1">
      <alignment horizontal="left" wrapText="1"/>
    </xf>
    <xf numFmtId="166" fontId="3" fillId="0" borderId="25" xfId="1" applyNumberFormat="1" applyFont="1" applyBorder="1" applyAlignment="1">
      <alignment horizontal="left" wrapText="1"/>
    </xf>
    <xf numFmtId="166" fontId="0" fillId="0" borderId="30" xfId="1" applyNumberFormat="1" applyFont="1" applyBorder="1" applyAlignment="1">
      <alignment horizontal="left"/>
    </xf>
    <xf numFmtId="166" fontId="0" fillId="0" borderId="27" xfId="1" applyNumberFormat="1" applyFont="1" applyBorder="1" applyAlignment="1">
      <alignment horizontal="left"/>
    </xf>
    <xf numFmtId="166" fontId="3" fillId="0" borderId="53" xfId="1" applyNumberFormat="1" applyFont="1" applyFill="1" applyBorder="1" applyAlignment="1">
      <alignment horizontal="center"/>
    </xf>
    <xf numFmtId="166" fontId="3" fillId="0" borderId="86" xfId="1" applyNumberFormat="1" applyFont="1" applyFill="1" applyBorder="1" applyAlignment="1">
      <alignment horizontal="center"/>
    </xf>
    <xf numFmtId="166" fontId="3" fillId="0" borderId="88" xfId="1" applyNumberFormat="1" applyFont="1" applyFill="1" applyBorder="1" applyAlignment="1">
      <alignment horizontal="center"/>
    </xf>
    <xf numFmtId="166" fontId="0" fillId="0" borderId="16" xfId="1" applyNumberFormat="1" applyFont="1" applyBorder="1" applyAlignment="1">
      <alignment horizontal="left"/>
    </xf>
    <xf numFmtId="166" fontId="9" fillId="0" borderId="18" xfId="1" applyNumberFormat="1" applyFont="1" applyBorder="1" applyAlignment="1">
      <alignment horizontal="center" wrapText="1"/>
    </xf>
    <xf numFmtId="166" fontId="9" fillId="0" borderId="28" xfId="1" applyNumberFormat="1" applyFont="1" applyBorder="1" applyAlignment="1">
      <alignment horizontal="center" wrapText="1"/>
    </xf>
    <xf numFmtId="166" fontId="0" fillId="0" borderId="7" xfId="1" applyNumberFormat="1" applyFont="1" applyBorder="1" applyAlignment="1">
      <alignment horizontal="left"/>
    </xf>
    <xf numFmtId="166" fontId="0" fillId="0" borderId="12" xfId="1" applyNumberFormat="1" applyFont="1" applyBorder="1" applyAlignment="1">
      <alignment horizontal="left"/>
    </xf>
    <xf numFmtId="0" fontId="9" fillId="0" borderId="18" xfId="0" applyFont="1" applyBorder="1" applyAlignment="1">
      <alignment horizontal="center" wrapText="1"/>
    </xf>
    <xf numFmtId="0" fontId="9" fillId="0" borderId="28" xfId="0" applyFont="1" applyBorder="1" applyAlignment="1">
      <alignment horizontal="center" wrapText="1"/>
    </xf>
    <xf numFmtId="0" fontId="9" fillId="0" borderId="20" xfId="0" applyFont="1" applyBorder="1" applyAlignment="1">
      <alignment horizontal="center" wrapText="1"/>
    </xf>
    <xf numFmtId="166" fontId="3" fillId="0" borderId="53" xfId="1" applyNumberFormat="1" applyFont="1" applyFill="1" applyBorder="1" applyAlignment="1">
      <alignment horizontal="center" vertical="top"/>
    </xf>
    <xf numFmtId="166" fontId="3" fillId="0" borderId="86" xfId="1" applyNumberFormat="1" applyFont="1" applyFill="1" applyBorder="1" applyAlignment="1">
      <alignment horizontal="center" vertical="top"/>
    </xf>
    <xf numFmtId="166" fontId="3" fillId="0" borderId="88" xfId="1" applyNumberFormat="1" applyFont="1" applyFill="1" applyBorder="1" applyAlignment="1">
      <alignment horizontal="center" vertical="top"/>
    </xf>
    <xf numFmtId="166" fontId="3" fillId="0" borderId="1" xfId="1" applyNumberFormat="1" applyFont="1" applyFill="1" applyBorder="1" applyAlignment="1">
      <alignment horizontal="center" vertical="top"/>
    </xf>
    <xf numFmtId="166" fontId="3" fillId="0" borderId="0" xfId="1" applyNumberFormat="1" applyFont="1" applyFill="1" applyBorder="1" applyAlignment="1">
      <alignment horizontal="center" vertical="top"/>
    </xf>
    <xf numFmtId="166" fontId="3" fillId="0" borderId="3" xfId="1" applyNumberFormat="1" applyFont="1" applyFill="1" applyBorder="1" applyAlignment="1">
      <alignment horizontal="center" vertical="top"/>
    </xf>
    <xf numFmtId="164" fontId="4" fillId="0" borderId="39" xfId="0" applyNumberFormat="1" applyFont="1" applyBorder="1" applyAlignment="1">
      <alignment horizontal="center"/>
    </xf>
    <xf numFmtId="164" fontId="4" fillId="0" borderId="40" xfId="0" applyNumberFormat="1" applyFont="1" applyBorder="1" applyAlignment="1">
      <alignment horizontal="center"/>
    </xf>
    <xf numFmtId="0" fontId="5" fillId="0" borderId="45" xfId="0" applyFont="1" applyBorder="1" applyAlignment="1">
      <alignment horizontal="center"/>
    </xf>
    <xf numFmtId="0" fontId="0" fillId="0" borderId="45" xfId="0" applyBorder="1" applyAlignment="1">
      <alignment horizontal="left"/>
    </xf>
    <xf numFmtId="0" fontId="0" fillId="0" borderId="49" xfId="0" applyBorder="1" applyAlignment="1">
      <alignment horizontal="left"/>
    </xf>
    <xf numFmtId="0" fontId="0" fillId="0" borderId="35" xfId="0" applyBorder="1" applyAlignment="1">
      <alignment horizontal="left"/>
    </xf>
    <xf numFmtId="0" fontId="0" fillId="0" borderId="36" xfId="0" applyBorder="1" applyAlignment="1">
      <alignment horizontal="left"/>
    </xf>
    <xf numFmtId="0" fontId="0" fillId="0" borderId="47" xfId="0" applyBorder="1" applyAlignment="1">
      <alignment horizontal="left"/>
    </xf>
    <xf numFmtId="0" fontId="3" fillId="0" borderId="39" xfId="0" applyFont="1" applyBorder="1" applyAlignment="1">
      <alignment horizontal="left"/>
    </xf>
    <xf numFmtId="0" fontId="1" fillId="0" borderId="45" xfId="0" applyFont="1" applyBorder="1" applyAlignment="1">
      <alignment horizontal="left"/>
    </xf>
    <xf numFmtId="0" fontId="1" fillId="0" borderId="47" xfId="0" applyFont="1" applyBorder="1" applyAlignment="1">
      <alignment horizontal="left"/>
    </xf>
    <xf numFmtId="0" fontId="0" fillId="0" borderId="45" xfId="0" applyBorder="1" applyAlignment="1">
      <alignment horizontal="left" wrapText="1"/>
    </xf>
    <xf numFmtId="166" fontId="0" fillId="0" borderId="49" xfId="1" applyNumberFormat="1" applyFont="1" applyBorder="1" applyAlignment="1" applyProtection="1">
      <alignment horizontal="center"/>
      <protection locked="0"/>
    </xf>
    <xf numFmtId="166" fontId="0" fillId="0" borderId="82" xfId="1" applyNumberFormat="1" applyFont="1" applyBorder="1" applyAlignment="1" applyProtection="1">
      <alignment horizontal="center"/>
      <protection locked="0"/>
    </xf>
    <xf numFmtId="166" fontId="0" fillId="0" borderId="101" xfId="1" applyNumberFormat="1" applyFont="1" applyBorder="1" applyAlignment="1" applyProtection="1">
      <alignment horizontal="center"/>
      <protection locked="0"/>
    </xf>
    <xf numFmtId="166" fontId="0" fillId="0" borderId="65" xfId="1" applyNumberFormat="1" applyFont="1" applyBorder="1" applyAlignment="1" applyProtection="1">
      <alignment horizontal="center"/>
      <protection locked="0"/>
    </xf>
    <xf numFmtId="0" fontId="0" fillId="0" borderId="74" xfId="0" applyBorder="1" applyAlignment="1">
      <alignment horizontal="left"/>
    </xf>
    <xf numFmtId="0" fontId="0" fillId="0" borderId="77" xfId="0" applyBorder="1" applyAlignment="1">
      <alignment horizontal="left"/>
    </xf>
    <xf numFmtId="166" fontId="0" fillId="0" borderId="30" xfId="1" applyNumberFormat="1" applyFont="1" applyBorder="1" applyAlignment="1" applyProtection="1">
      <alignment horizontal="center"/>
    </xf>
    <xf numFmtId="166" fontId="0" fillId="0" borderId="16" xfId="1" applyNumberFormat="1" applyFont="1" applyBorder="1" applyAlignment="1" applyProtection="1">
      <alignment horizontal="center"/>
    </xf>
    <xf numFmtId="166" fontId="0" fillId="0" borderId="7" xfId="1" applyNumberFormat="1" applyFont="1" applyBorder="1" applyAlignment="1" applyProtection="1">
      <alignment horizontal="center"/>
    </xf>
    <xf numFmtId="166" fontId="0" fillId="0" borderId="13" xfId="1" applyNumberFormat="1" applyFont="1" applyBorder="1" applyAlignment="1" applyProtection="1">
      <alignment horizontal="center"/>
    </xf>
    <xf numFmtId="0" fontId="5" fillId="0" borderId="72" xfId="0" applyFont="1" applyBorder="1" applyAlignment="1">
      <alignment horizontal="center"/>
    </xf>
    <xf numFmtId="0" fontId="0" fillId="0" borderId="39" xfId="0" applyBorder="1" applyAlignment="1">
      <alignment horizontal="left"/>
    </xf>
    <xf numFmtId="166" fontId="0" fillId="0" borderId="21" xfId="1" applyNumberFormat="1" applyFont="1" applyBorder="1" applyAlignment="1" applyProtection="1">
      <alignment horizontal="center"/>
    </xf>
    <xf numFmtId="166" fontId="0" fillId="0" borderId="36" xfId="1" applyNumberFormat="1" applyFont="1" applyBorder="1" applyAlignment="1" applyProtection="1">
      <alignment horizontal="center"/>
    </xf>
    <xf numFmtId="0" fontId="5" fillId="0" borderId="82" xfId="0" applyFont="1" applyBorder="1" applyAlignment="1">
      <alignment horizontal="center"/>
    </xf>
    <xf numFmtId="166" fontId="0" fillId="0" borderId="46" xfId="1" applyNumberFormat="1" applyFont="1" applyBorder="1" applyAlignment="1" applyProtection="1">
      <alignment horizontal="center"/>
      <protection locked="0"/>
    </xf>
    <xf numFmtId="0" fontId="5" fillId="0" borderId="45" xfId="0" applyFont="1" applyBorder="1" applyAlignment="1">
      <alignment horizontal="center" wrapText="1"/>
    </xf>
    <xf numFmtId="166" fontId="0" fillId="0" borderId="1" xfId="1" applyNumberFormat="1" applyFont="1" applyBorder="1" applyAlignment="1" applyProtection="1">
      <alignment horizontal="center" wrapText="1"/>
      <protection locked="0"/>
    </xf>
    <xf numFmtId="166" fontId="0" fillId="0" borderId="3" xfId="1" applyNumberFormat="1" applyFont="1" applyBorder="1" applyAlignment="1" applyProtection="1">
      <alignment horizontal="center" wrapText="1"/>
      <protection locked="0"/>
    </xf>
    <xf numFmtId="166" fontId="0" fillId="0" borderId="53" xfId="1" applyNumberFormat="1" applyFont="1" applyBorder="1" applyAlignment="1" applyProtection="1">
      <alignment horizontal="center" wrapText="1"/>
      <protection locked="0"/>
    </xf>
    <xf numFmtId="166" fontId="0" fillId="0" borderId="88" xfId="1" applyNumberFormat="1" applyFont="1" applyBorder="1" applyAlignment="1" applyProtection="1">
      <alignment horizontal="center" wrapText="1"/>
      <protection locked="0"/>
    </xf>
    <xf numFmtId="49" fontId="0" fillId="0" borderId="86" xfId="0" applyNumberFormat="1" applyBorder="1" applyAlignment="1">
      <alignment horizontal="center"/>
    </xf>
    <xf numFmtId="164" fontId="4" fillId="0" borderId="10" xfId="0" applyNumberFormat="1" applyFont="1" applyBorder="1" applyAlignment="1">
      <alignment horizontal="center"/>
    </xf>
    <xf numFmtId="0" fontId="10" fillId="0" borderId="39" xfId="0" applyFont="1" applyBorder="1" applyAlignment="1">
      <alignment horizontal="left"/>
    </xf>
    <xf numFmtId="0" fontId="10" fillId="0" borderId="10" xfId="0" applyFont="1" applyBorder="1" applyAlignment="1">
      <alignment horizontal="left"/>
    </xf>
    <xf numFmtId="0" fontId="10" fillId="0" borderId="72" xfId="0" applyFont="1" applyBorder="1" applyAlignment="1">
      <alignment horizontal="left"/>
    </xf>
    <xf numFmtId="0" fontId="10" fillId="0" borderId="86" xfId="0" applyFont="1" applyBorder="1" applyAlignment="1">
      <alignment horizontal="left"/>
    </xf>
    <xf numFmtId="0" fontId="9" fillId="0" borderId="47" xfId="0" applyFont="1" applyBorder="1" applyAlignment="1">
      <alignment horizontal="left"/>
    </xf>
    <xf numFmtId="0" fontId="9" fillId="0" borderId="24" xfId="0" applyFont="1" applyBorder="1" applyAlignment="1">
      <alignment horizontal="left"/>
    </xf>
    <xf numFmtId="0" fontId="10" fillId="0" borderId="45" xfId="0" applyFont="1" applyBorder="1" applyAlignment="1">
      <alignment horizontal="left"/>
    </xf>
    <xf numFmtId="0" fontId="10" fillId="0" borderId="0" xfId="0" applyFont="1" applyAlignment="1">
      <alignment horizontal="left"/>
    </xf>
    <xf numFmtId="0" fontId="9" fillId="0" borderId="45" xfId="0" applyFont="1" applyBorder="1" applyAlignment="1">
      <alignment horizontal="left"/>
    </xf>
    <xf numFmtId="0" fontId="10" fillId="0" borderId="47" xfId="0" applyFont="1" applyBorder="1" applyAlignment="1">
      <alignment horizontal="left"/>
    </xf>
    <xf numFmtId="0" fontId="10" fillId="0" borderId="24" xfId="0" applyFont="1" applyBorder="1" applyAlignment="1">
      <alignment horizontal="left"/>
    </xf>
    <xf numFmtId="0" fontId="9" fillId="0" borderId="47" xfId="0" applyFont="1" applyBorder="1" applyAlignment="1">
      <alignment horizontal="left" wrapText="1"/>
    </xf>
    <xf numFmtId="0" fontId="9" fillId="0" borderId="24" xfId="0" applyFont="1" applyBorder="1" applyAlignment="1">
      <alignment horizontal="left" wrapText="1"/>
    </xf>
    <xf numFmtId="0" fontId="9" fillId="0" borderId="45" xfId="0" applyFont="1" applyBorder="1" applyAlignment="1">
      <alignment horizontal="left" wrapText="1"/>
    </xf>
    <xf numFmtId="0" fontId="9" fillId="0" borderId="0" xfId="0" applyFont="1" applyAlignment="1">
      <alignment horizontal="left" wrapText="1"/>
    </xf>
    <xf numFmtId="172" fontId="0" fillId="0" borderId="39" xfId="0" applyNumberFormat="1" applyBorder="1" applyAlignment="1">
      <alignment horizontal="center"/>
    </xf>
    <xf numFmtId="172" fontId="0" fillId="0" borderId="40" xfId="0" applyNumberFormat="1" applyBorder="1" applyAlignment="1">
      <alignment horizontal="center"/>
    </xf>
    <xf numFmtId="0" fontId="5" fillId="0" borderId="73" xfId="0" applyFont="1" applyBorder="1" applyAlignment="1">
      <alignment horizontal="center"/>
    </xf>
    <xf numFmtId="0" fontId="28" fillId="0" borderId="39" xfId="0" applyFont="1" applyBorder="1" applyAlignment="1">
      <alignment horizontal="center"/>
    </xf>
    <xf numFmtId="0" fontId="28" fillId="0" borderId="10" xfId="0" applyFont="1" applyBorder="1" applyAlignment="1">
      <alignment horizontal="center"/>
    </xf>
    <xf numFmtId="0" fontId="28" fillId="0" borderId="40" xfId="0" applyFont="1" applyBorder="1" applyAlignment="1">
      <alignment horizontal="center"/>
    </xf>
    <xf numFmtId="0" fontId="17" fillId="0" borderId="0" xfId="0" applyFont="1" applyAlignment="1">
      <alignment horizontal="center"/>
    </xf>
    <xf numFmtId="0" fontId="3" fillId="0" borderId="27" xfId="0" applyFont="1" applyBorder="1" applyAlignment="1">
      <alignment horizontal="center" vertical="top"/>
    </xf>
    <xf numFmtId="0" fontId="27" fillId="0" borderId="27" xfId="0" applyFont="1" applyBorder="1" applyAlignment="1">
      <alignment horizontal="center" vertical="top"/>
    </xf>
    <xf numFmtId="0" fontId="3" fillId="0" borderId="12" xfId="0" applyFont="1" applyBorder="1" applyAlignment="1">
      <alignment horizontal="center"/>
    </xf>
    <xf numFmtId="0" fontId="25" fillId="0" borderId="0" xfId="0" applyFont="1" applyAlignment="1">
      <alignment horizontal="left" wrapText="1"/>
    </xf>
    <xf numFmtId="0" fontId="35" fillId="0" borderId="12" xfId="0" applyFont="1" applyBorder="1" applyAlignment="1">
      <alignment shrinkToFit="1"/>
    </xf>
    <xf numFmtId="0" fontId="35" fillId="0" borderId="86" xfId="0" applyFont="1" applyBorder="1" applyAlignment="1">
      <alignment horizontal="center"/>
    </xf>
    <xf numFmtId="0" fontId="35" fillId="0" borderId="0" xfId="0" applyFont="1" applyAlignment="1">
      <alignment horizontal="center"/>
    </xf>
    <xf numFmtId="0" fontId="39" fillId="0" borderId="45" xfId="0" applyFont="1" applyBorder="1"/>
    <xf numFmtId="0" fontId="39" fillId="0" borderId="0" xfId="0" applyFont="1"/>
    <xf numFmtId="41" fontId="43" fillId="0" borderId="12" xfId="0" applyNumberFormat="1" applyFont="1" applyBorder="1"/>
    <xf numFmtId="0" fontId="24" fillId="0" borderId="0" xfId="0" applyFont="1" applyAlignment="1">
      <alignment horizontal="center"/>
    </xf>
    <xf numFmtId="42" fontId="24" fillId="0" borderId="12" xfId="0" applyNumberFormat="1" applyFont="1" applyBorder="1"/>
    <xf numFmtId="0" fontId="39" fillId="0" borderId="72" xfId="0" applyFont="1" applyBorder="1"/>
    <xf numFmtId="0" fontId="39" fillId="0" borderId="86" xfId="0" applyFont="1" applyBorder="1"/>
    <xf numFmtId="0" fontId="7" fillId="0" borderId="86" xfId="0" applyFont="1" applyBorder="1" applyAlignment="1">
      <alignment horizontal="center"/>
    </xf>
    <xf numFmtId="0" fontId="43" fillId="0" borderId="12" xfId="0" applyFont="1" applyBorder="1"/>
    <xf numFmtId="176" fontId="43" fillId="0" borderId="24" xfId="0" applyNumberFormat="1" applyFont="1" applyBorder="1"/>
    <xf numFmtId="172" fontId="24" fillId="0" borderId="0" xfId="0" applyNumberFormat="1" applyFont="1" applyAlignment="1">
      <alignment horizontal="center"/>
    </xf>
    <xf numFmtId="0" fontId="35" fillId="0" borderId="12" xfId="0" applyFont="1" applyBorder="1"/>
    <xf numFmtId="0" fontId="1" fillId="0" borderId="8" xfId="0" applyFont="1" applyBorder="1" applyAlignment="1">
      <alignment horizontal="center" wrapText="1"/>
    </xf>
    <xf numFmtId="0" fontId="1" fillId="0" borderId="72" xfId="0" applyFont="1" applyBorder="1" applyAlignment="1">
      <alignment horizontal="center" wrapText="1"/>
    </xf>
  </cellXfs>
  <cellStyles count="5">
    <cellStyle name="Comma" xfId="1" builtinId="3"/>
    <cellStyle name="Currency" xfId="2" builtinId="4"/>
    <cellStyle name="Normal" xfId="0" builtinId="0"/>
    <cellStyle name="Normal_IURC-Pg26" xfId="3" xr:uid="{00000000-0005-0000-0000-00000300000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186690</xdr:colOff>
      <xdr:row>2</xdr:row>
      <xdr:rowOff>184150</xdr:rowOff>
    </xdr:to>
    <xdr:pic>
      <xdr:nvPicPr>
        <xdr:cNvPr id="2" name="Picture 1" descr="SEAL31.TIF">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57150" y="0"/>
          <a:ext cx="567690" cy="5651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otfilp40pw.shared.state.in.us\iurc\Natural%20Gas\Shared\Annual%20Reports%20Forms%20-%20Gas\2K7%20FORMS\2007%20Municipal%20Gas%20Class%20A-B%20(Reordered%20pag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Sheet"/>
      <sheetName val="Table of Contents"/>
      <sheetName val="1"/>
      <sheetName val="2"/>
      <sheetName val="3"/>
      <sheetName val="4"/>
      <sheetName val="5"/>
      <sheetName val="ExecSect"/>
      <sheetName val="6"/>
      <sheetName val="7"/>
      <sheetName val="8"/>
      <sheetName val="9"/>
      <sheetName val="10"/>
      <sheetName val="11"/>
      <sheetName val="12"/>
      <sheetName val="13"/>
      <sheetName val="14"/>
      <sheetName val="15"/>
      <sheetName val="16"/>
      <sheetName val="17"/>
      <sheetName val="18"/>
      <sheetName val="19"/>
      <sheetName val="Fin._Sect"/>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a"/>
      <sheetName val="83"/>
      <sheetName val="84"/>
      <sheetName val="85"/>
      <sheetName val="86"/>
      <sheetName val="87"/>
      <sheetName val="88"/>
      <sheetName val="89"/>
      <sheetName val="90"/>
      <sheetName val="91"/>
      <sheetName val="92"/>
      <sheetName val="93"/>
      <sheetName val="Certificatio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50"/>
  <sheetViews>
    <sheetView tabSelected="1" workbookViewId="0">
      <selection activeCell="A2" sqref="A2"/>
    </sheetView>
  </sheetViews>
  <sheetFormatPr defaultRowHeight="12.5" x14ac:dyDescent="0.25"/>
  <sheetData>
    <row r="1" spans="1:10" ht="25" x14ac:dyDescent="0.5">
      <c r="A1" s="882" t="s">
        <v>1167</v>
      </c>
      <c r="B1" s="882"/>
      <c r="C1" s="882"/>
      <c r="D1" s="882"/>
      <c r="E1" s="882"/>
      <c r="F1" s="882"/>
      <c r="G1" s="882"/>
      <c r="H1" s="882"/>
      <c r="I1" s="882"/>
      <c r="J1" s="882"/>
    </row>
    <row r="2" spans="1:10" ht="25" x14ac:dyDescent="0.5">
      <c r="A2" s="414"/>
      <c r="B2" s="414"/>
      <c r="C2" s="414"/>
      <c r="D2" s="414"/>
      <c r="E2" s="414"/>
      <c r="F2" s="414"/>
      <c r="G2" s="414"/>
      <c r="H2" s="414"/>
      <c r="I2" s="414"/>
      <c r="J2" s="414"/>
    </row>
    <row r="3" spans="1:10" ht="25" x14ac:dyDescent="0.5">
      <c r="A3" s="882" t="s">
        <v>1451</v>
      </c>
      <c r="B3" s="882"/>
      <c r="C3" s="882"/>
      <c r="D3" s="882"/>
      <c r="E3" s="882"/>
      <c r="F3" s="882"/>
      <c r="G3" s="882"/>
      <c r="H3" s="882"/>
      <c r="I3" s="882"/>
      <c r="J3" s="882"/>
    </row>
    <row r="4" spans="1:10" ht="25" x14ac:dyDescent="0.5">
      <c r="A4" s="414"/>
      <c r="B4" s="414"/>
      <c r="C4" s="414"/>
      <c r="D4" s="414"/>
      <c r="E4" s="414"/>
      <c r="F4" s="414"/>
      <c r="G4" s="414"/>
      <c r="H4" s="414"/>
      <c r="I4" s="414"/>
      <c r="J4" s="414"/>
    </row>
    <row r="5" spans="1:10" ht="25" x14ac:dyDescent="0.5">
      <c r="A5" s="882" t="s">
        <v>1163</v>
      </c>
      <c r="B5" s="882"/>
      <c r="C5" s="882"/>
      <c r="D5" s="882"/>
      <c r="E5" s="882"/>
      <c r="F5" s="882"/>
      <c r="G5" s="882"/>
      <c r="H5" s="882"/>
      <c r="I5" s="882"/>
      <c r="J5" s="882"/>
    </row>
    <row r="6" spans="1:10" ht="15.5" x14ac:dyDescent="0.35">
      <c r="A6" s="884" t="s">
        <v>2086</v>
      </c>
      <c r="B6" s="884"/>
      <c r="C6" s="884"/>
      <c r="D6" s="884"/>
      <c r="E6" s="884"/>
      <c r="F6" s="884"/>
      <c r="G6" s="884"/>
      <c r="H6" s="884"/>
      <c r="I6" s="884"/>
      <c r="J6" s="884"/>
    </row>
    <row r="12" spans="1:10" ht="14" x14ac:dyDescent="0.3">
      <c r="A12" s="691"/>
      <c r="B12" s="883"/>
      <c r="C12" s="883"/>
      <c r="D12" s="883"/>
      <c r="E12" s="883"/>
      <c r="F12" s="883"/>
      <c r="G12" s="883"/>
      <c r="H12" s="883"/>
      <c r="I12" s="883"/>
      <c r="J12" s="691"/>
    </row>
    <row r="13" spans="1:10" ht="15.5" x14ac:dyDescent="0.35">
      <c r="A13" s="876" t="s">
        <v>1168</v>
      </c>
      <c r="B13" s="876"/>
      <c r="C13" s="876"/>
      <c r="D13" s="876"/>
      <c r="E13" s="876"/>
      <c r="F13" s="876"/>
      <c r="G13" s="876"/>
      <c r="H13" s="876"/>
      <c r="I13" s="876"/>
      <c r="J13" s="876"/>
    </row>
    <row r="18" spans="1:10" ht="14.25" customHeight="1" x14ac:dyDescent="0.25">
      <c r="A18" s="71"/>
      <c r="B18" s="875"/>
      <c r="C18" s="875"/>
      <c r="D18" s="875"/>
      <c r="E18" s="875"/>
      <c r="F18" s="875"/>
      <c r="G18" s="875"/>
      <c r="H18" s="875"/>
      <c r="I18" s="875"/>
      <c r="J18" s="71"/>
    </row>
    <row r="19" spans="1:10" ht="15.5" x14ac:dyDescent="0.35">
      <c r="A19" s="876" t="s">
        <v>1162</v>
      </c>
      <c r="B19" s="876"/>
      <c r="C19" s="876"/>
      <c r="D19" s="876"/>
      <c r="E19" s="876"/>
      <c r="F19" s="876"/>
      <c r="G19" s="876"/>
      <c r="H19" s="876"/>
      <c r="I19" s="876"/>
      <c r="J19" s="876"/>
    </row>
    <row r="24" spans="1:10" ht="14.25" customHeight="1" x14ac:dyDescent="0.25">
      <c r="A24" s="71"/>
      <c r="B24" s="875"/>
      <c r="C24" s="875"/>
      <c r="D24" s="875"/>
      <c r="E24" s="875"/>
      <c r="F24" s="875"/>
      <c r="G24" s="875"/>
      <c r="H24" s="875"/>
      <c r="I24" s="875"/>
      <c r="J24" s="71"/>
    </row>
    <row r="25" spans="1:10" ht="15.5" x14ac:dyDescent="0.35">
      <c r="A25" s="876" t="s">
        <v>1874</v>
      </c>
      <c r="B25" s="876"/>
      <c r="C25" s="876"/>
      <c r="D25" s="876"/>
      <c r="E25" s="876"/>
      <c r="F25" s="876"/>
      <c r="G25" s="876"/>
      <c r="H25" s="876"/>
      <c r="I25" s="876"/>
      <c r="J25" s="876"/>
    </row>
    <row r="32" spans="1:10" ht="20" x14ac:dyDescent="0.4">
      <c r="A32" s="877" t="s">
        <v>1164</v>
      </c>
      <c r="B32" s="877"/>
      <c r="C32" s="877"/>
      <c r="D32" s="877"/>
      <c r="E32" s="877"/>
      <c r="F32" s="877"/>
      <c r="G32" s="877"/>
      <c r="H32" s="877"/>
      <c r="I32" s="877"/>
      <c r="J32" s="877"/>
    </row>
    <row r="37" spans="1:10" x14ac:dyDescent="0.25">
      <c r="B37" s="71"/>
      <c r="C37" s="71" t="s">
        <v>1239</v>
      </c>
      <c r="D37" s="71"/>
      <c r="E37" s="71"/>
      <c r="F37" s="879">
        <v>45657</v>
      </c>
      <c r="G37" s="879"/>
      <c r="H37" s="71"/>
      <c r="I37" s="71"/>
      <c r="J37" s="71"/>
    </row>
    <row r="38" spans="1:10" x14ac:dyDescent="0.25">
      <c r="B38" s="597"/>
      <c r="C38" s="597"/>
      <c r="D38" s="597"/>
      <c r="E38" s="597"/>
      <c r="F38" s="597"/>
      <c r="G38" s="597"/>
      <c r="H38" s="597"/>
      <c r="I38" s="597"/>
      <c r="J38" s="597"/>
    </row>
    <row r="40" spans="1:10" x14ac:dyDescent="0.25">
      <c r="A40" s="878" t="s">
        <v>1169</v>
      </c>
      <c r="B40" s="878"/>
      <c r="C40" s="878"/>
      <c r="D40" s="878"/>
      <c r="E40" s="878"/>
      <c r="F40" s="878"/>
      <c r="G40" s="878"/>
      <c r="H40" s="878"/>
      <c r="I40" s="878"/>
      <c r="J40" s="878"/>
    </row>
    <row r="43" spans="1:10" x14ac:dyDescent="0.25">
      <c r="A43" t="s">
        <v>1170</v>
      </c>
      <c r="B43" s="881"/>
      <c r="C43" s="881"/>
      <c r="D43" s="881"/>
      <c r="E43" t="s">
        <v>1166</v>
      </c>
      <c r="F43" s="881"/>
      <c r="G43" s="881"/>
      <c r="H43" t="s">
        <v>1171</v>
      </c>
      <c r="I43" s="881"/>
      <c r="J43" s="881"/>
    </row>
    <row r="45" spans="1:10" x14ac:dyDescent="0.25">
      <c r="A45" t="s">
        <v>1165</v>
      </c>
      <c r="B45" s="241"/>
      <c r="C45" s="881"/>
      <c r="D45" s="881"/>
      <c r="E45" s="881"/>
      <c r="F45" s="881"/>
      <c r="G45" s="881"/>
      <c r="H45" s="881"/>
      <c r="I45" s="881"/>
      <c r="J45" s="881"/>
    </row>
    <row r="47" spans="1:10" x14ac:dyDescent="0.25">
      <c r="A47" t="s">
        <v>453</v>
      </c>
      <c r="D47" s="880"/>
      <c r="E47" s="880"/>
      <c r="F47" s="880"/>
      <c r="G47" s="880"/>
      <c r="H47" s="880"/>
      <c r="I47" s="880"/>
      <c r="J47" s="880"/>
    </row>
    <row r="50" spans="1:10" x14ac:dyDescent="0.25">
      <c r="A50" s="874" t="str">
        <f>CONCATENATE("REPORT MUST BE FILED NOT LATER THAN ",UPPER(TEXT(EOMONTH(F37,4),"MMMM D, YYYY")))</f>
        <v>REPORT MUST BE FILED NOT LATER THAN APRIL 30, 2025</v>
      </c>
      <c r="B50" s="874"/>
      <c r="C50" s="874"/>
      <c r="D50" s="874"/>
      <c r="E50" s="874"/>
      <c r="F50" s="874"/>
      <c r="G50" s="874"/>
      <c r="H50" s="874"/>
      <c r="I50" s="874"/>
      <c r="J50" s="874"/>
    </row>
  </sheetData>
  <mergeCells count="19">
    <mergeCell ref="A1:J1"/>
    <mergeCell ref="A3:J3"/>
    <mergeCell ref="A5:J5"/>
    <mergeCell ref="A13:J13"/>
    <mergeCell ref="A19:J19"/>
    <mergeCell ref="B12:I12"/>
    <mergeCell ref="B18:I18"/>
    <mergeCell ref="A6:J6"/>
    <mergeCell ref="A50:J50"/>
    <mergeCell ref="B24:I24"/>
    <mergeCell ref="A25:J25"/>
    <mergeCell ref="A32:J32"/>
    <mergeCell ref="A40:J40"/>
    <mergeCell ref="F37:G37"/>
    <mergeCell ref="D47:J47"/>
    <mergeCell ref="B43:D43"/>
    <mergeCell ref="F43:G43"/>
    <mergeCell ref="I43:J43"/>
    <mergeCell ref="C45:J45"/>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46"/>
  <sheetViews>
    <sheetView workbookViewId="0">
      <selection sqref="A1:G1"/>
    </sheetView>
  </sheetViews>
  <sheetFormatPr defaultRowHeight="12.5" x14ac:dyDescent="0.25"/>
  <cols>
    <col min="5" max="5" width="15.26953125" customWidth="1"/>
    <col min="6" max="6" width="15" customWidth="1"/>
    <col min="7" max="7" width="19.7265625" customWidth="1"/>
  </cols>
  <sheetData>
    <row r="1" spans="1:7" ht="13" x14ac:dyDescent="0.3">
      <c r="A1" s="895" t="s">
        <v>752</v>
      </c>
      <c r="B1" s="895"/>
      <c r="C1" s="895"/>
      <c r="D1" s="895"/>
      <c r="E1" s="895"/>
      <c r="F1" s="895"/>
      <c r="G1" s="895"/>
    </row>
    <row r="3" spans="1:7" ht="13" x14ac:dyDescent="0.3">
      <c r="A3" s="761" t="s">
        <v>529</v>
      </c>
    </row>
    <row r="5" spans="1:7" x14ac:dyDescent="0.25">
      <c r="A5" s="3" t="s">
        <v>480</v>
      </c>
      <c r="B5" s="2" t="s">
        <v>530</v>
      </c>
      <c r="C5" s="2"/>
      <c r="D5" s="2"/>
      <c r="E5" s="2"/>
      <c r="F5" s="982" t="s">
        <v>77</v>
      </c>
      <c r="G5" s="982"/>
    </row>
    <row r="6" spans="1:7" x14ac:dyDescent="0.25">
      <c r="A6" s="3" t="s">
        <v>1833</v>
      </c>
      <c r="B6" s="2" t="s">
        <v>531</v>
      </c>
      <c r="C6" s="2"/>
      <c r="D6" s="2"/>
      <c r="E6" s="2"/>
      <c r="F6" s="982" t="s">
        <v>77</v>
      </c>
      <c r="G6" s="982"/>
    </row>
    <row r="7" spans="1:7" x14ac:dyDescent="0.25">
      <c r="A7" s="3" t="s">
        <v>1852</v>
      </c>
      <c r="B7" s="2" t="s">
        <v>532</v>
      </c>
      <c r="C7" s="2"/>
      <c r="D7" s="2"/>
      <c r="E7" s="2"/>
      <c r="F7" s="982" t="s">
        <v>77</v>
      </c>
      <c r="G7" s="982"/>
    </row>
    <row r="8" spans="1:7" x14ac:dyDescent="0.25">
      <c r="A8" s="3"/>
      <c r="B8" s="2"/>
      <c r="C8" s="2"/>
      <c r="D8" s="2"/>
      <c r="E8" s="2"/>
      <c r="F8" s="1"/>
      <c r="G8" s="1"/>
    </row>
    <row r="10" spans="1:7" ht="13" x14ac:dyDescent="0.3">
      <c r="A10" s="762" t="s">
        <v>1880</v>
      </c>
    </row>
    <row r="11" spans="1:7" x14ac:dyDescent="0.25">
      <c r="A11" t="s">
        <v>533</v>
      </c>
    </row>
    <row r="12" spans="1:7" x14ac:dyDescent="0.25">
      <c r="A12" t="s">
        <v>534</v>
      </c>
    </row>
    <row r="15" spans="1:7" ht="25" x14ac:dyDescent="0.25">
      <c r="A15" s="149"/>
      <c r="B15" s="426"/>
      <c r="C15" s="426"/>
      <c r="D15" s="53"/>
      <c r="E15" s="427" t="s">
        <v>535</v>
      </c>
      <c r="F15" s="428" t="s">
        <v>536</v>
      </c>
      <c r="G15" s="429" t="s">
        <v>537</v>
      </c>
    </row>
    <row r="16" spans="1:7" x14ac:dyDescent="0.25">
      <c r="A16" s="911" t="s">
        <v>538</v>
      </c>
      <c r="B16" s="979"/>
      <c r="C16" s="979"/>
      <c r="D16" s="912"/>
      <c r="E16" s="27" t="s">
        <v>539</v>
      </c>
      <c r="F16" s="430" t="s">
        <v>540</v>
      </c>
      <c r="G16" s="75" t="s">
        <v>541</v>
      </c>
    </row>
    <row r="17" spans="1:7" x14ac:dyDescent="0.25">
      <c r="A17" s="431" t="s">
        <v>542</v>
      </c>
      <c r="B17" s="432"/>
      <c r="C17" s="432"/>
      <c r="D17" s="433"/>
      <c r="E17" s="434" t="s">
        <v>77</v>
      </c>
      <c r="F17" s="435" t="s">
        <v>77</v>
      </c>
      <c r="G17" s="436" t="s">
        <v>77</v>
      </c>
    </row>
    <row r="18" spans="1:7" x14ac:dyDescent="0.25">
      <c r="A18" s="437">
        <v>450001</v>
      </c>
      <c r="B18" s="438" t="s">
        <v>543</v>
      </c>
      <c r="C18" s="439">
        <v>500000</v>
      </c>
      <c r="D18" s="440"/>
      <c r="E18" s="441"/>
      <c r="F18" s="442"/>
      <c r="G18" s="442"/>
    </row>
    <row r="19" spans="1:7" x14ac:dyDescent="0.25">
      <c r="A19" s="437">
        <v>400001</v>
      </c>
      <c r="B19" s="438" t="s">
        <v>543</v>
      </c>
      <c r="C19" s="439">
        <v>450000</v>
      </c>
      <c r="D19" s="440"/>
      <c r="E19" s="441"/>
      <c r="F19" s="442"/>
      <c r="G19" s="442"/>
    </row>
    <row r="20" spans="1:7" x14ac:dyDescent="0.25">
      <c r="A20" s="437">
        <v>350001</v>
      </c>
      <c r="B20" s="438" t="s">
        <v>543</v>
      </c>
      <c r="C20" s="439">
        <v>400000</v>
      </c>
      <c r="D20" s="440"/>
      <c r="E20" s="441"/>
      <c r="F20" s="442"/>
      <c r="G20" s="442"/>
    </row>
    <row r="21" spans="1:7" x14ac:dyDescent="0.25">
      <c r="A21" s="443">
        <v>300001</v>
      </c>
      <c r="B21" s="444" t="s">
        <v>543</v>
      </c>
      <c r="C21" s="445">
        <v>350000</v>
      </c>
      <c r="D21" s="440"/>
      <c r="E21" s="441"/>
      <c r="F21" s="442"/>
      <c r="G21" s="552" t="s">
        <v>77</v>
      </c>
    </row>
    <row r="22" spans="1:7" x14ac:dyDescent="0.25">
      <c r="A22" s="437">
        <v>250001</v>
      </c>
      <c r="B22" s="438" t="s">
        <v>543</v>
      </c>
      <c r="C22" s="439">
        <v>300000</v>
      </c>
      <c r="D22" s="440"/>
      <c r="E22" s="441"/>
      <c r="F22" s="442"/>
      <c r="G22" s="442"/>
    </row>
    <row r="23" spans="1:7" x14ac:dyDescent="0.25">
      <c r="A23" s="443">
        <v>200001</v>
      </c>
      <c r="B23" s="444" t="s">
        <v>543</v>
      </c>
      <c r="C23" s="445">
        <v>250000</v>
      </c>
      <c r="D23" s="440"/>
      <c r="E23" s="441"/>
      <c r="F23" s="442"/>
      <c r="G23" s="442"/>
    </row>
    <row r="24" spans="1:7" x14ac:dyDescent="0.25">
      <c r="A24" s="437">
        <v>190001</v>
      </c>
      <c r="B24" s="438" t="s">
        <v>543</v>
      </c>
      <c r="C24" s="439">
        <v>200000</v>
      </c>
      <c r="D24" s="440"/>
      <c r="E24" s="441"/>
      <c r="F24" s="442"/>
      <c r="G24" s="442"/>
    </row>
    <row r="25" spans="1:7" x14ac:dyDescent="0.25">
      <c r="A25" s="443">
        <v>180001</v>
      </c>
      <c r="B25" s="444" t="s">
        <v>543</v>
      </c>
      <c r="C25" s="445">
        <v>190000</v>
      </c>
      <c r="D25" s="440"/>
      <c r="E25" s="441"/>
      <c r="F25" s="442"/>
      <c r="G25" s="442"/>
    </row>
    <row r="26" spans="1:7" x14ac:dyDescent="0.25">
      <c r="A26" s="437">
        <v>170001</v>
      </c>
      <c r="B26" s="438" t="s">
        <v>543</v>
      </c>
      <c r="C26" s="439">
        <v>180000</v>
      </c>
      <c r="D26" s="440"/>
      <c r="E26" s="441"/>
      <c r="F26" s="442"/>
      <c r="G26" s="442"/>
    </row>
    <row r="27" spans="1:7" x14ac:dyDescent="0.25">
      <c r="A27" s="443">
        <v>160001</v>
      </c>
      <c r="B27" s="444" t="s">
        <v>543</v>
      </c>
      <c r="C27" s="445">
        <v>170000</v>
      </c>
      <c r="D27" s="440"/>
      <c r="E27" s="441"/>
      <c r="F27" s="442"/>
      <c r="G27" s="442"/>
    </row>
    <row r="28" spans="1:7" x14ac:dyDescent="0.25">
      <c r="A28" s="437">
        <v>150001</v>
      </c>
      <c r="B28" s="438" t="s">
        <v>543</v>
      </c>
      <c r="C28" s="439">
        <v>160000</v>
      </c>
      <c r="D28" s="440"/>
      <c r="E28" s="441"/>
      <c r="F28" s="442"/>
      <c r="G28" s="442"/>
    </row>
    <row r="29" spans="1:7" x14ac:dyDescent="0.25">
      <c r="A29" s="443">
        <v>140001</v>
      </c>
      <c r="B29" s="444" t="s">
        <v>543</v>
      </c>
      <c r="C29" s="445">
        <v>150000</v>
      </c>
      <c r="D29" s="440"/>
      <c r="E29" s="441"/>
      <c r="F29" s="442"/>
      <c r="G29" s="442"/>
    </row>
    <row r="30" spans="1:7" x14ac:dyDescent="0.25">
      <c r="A30" s="437">
        <v>130001</v>
      </c>
      <c r="B30" s="438" t="s">
        <v>543</v>
      </c>
      <c r="C30" s="439">
        <v>140000</v>
      </c>
      <c r="D30" s="440"/>
      <c r="E30" s="441"/>
      <c r="F30" s="442"/>
      <c r="G30" s="442"/>
    </row>
    <row r="31" spans="1:7" x14ac:dyDescent="0.25">
      <c r="A31" s="443">
        <v>120001</v>
      </c>
      <c r="B31" s="444" t="s">
        <v>543</v>
      </c>
      <c r="C31" s="445">
        <v>130000</v>
      </c>
      <c r="D31" s="440"/>
      <c r="E31" s="441"/>
      <c r="F31" s="442"/>
      <c r="G31" s="442"/>
    </row>
    <row r="32" spans="1:7" x14ac:dyDescent="0.25">
      <c r="A32" s="437">
        <v>110001</v>
      </c>
      <c r="B32" s="438" t="s">
        <v>543</v>
      </c>
      <c r="C32" s="439">
        <v>120000</v>
      </c>
      <c r="D32" s="440"/>
      <c r="E32" s="441"/>
      <c r="F32" s="442"/>
      <c r="G32" s="442"/>
    </row>
    <row r="33" spans="1:7" x14ac:dyDescent="0.25">
      <c r="A33" s="443">
        <v>100001</v>
      </c>
      <c r="B33" s="444" t="s">
        <v>543</v>
      </c>
      <c r="C33" s="445">
        <v>110000</v>
      </c>
      <c r="D33" s="440"/>
      <c r="E33" s="441"/>
      <c r="F33" s="442"/>
      <c r="G33" s="442"/>
    </row>
    <row r="34" spans="1:7" x14ac:dyDescent="0.25">
      <c r="A34" s="437">
        <v>90001</v>
      </c>
      <c r="B34" s="438" t="s">
        <v>543</v>
      </c>
      <c r="C34" s="439">
        <v>100000</v>
      </c>
      <c r="D34" s="440"/>
      <c r="E34" s="441"/>
      <c r="F34" s="442"/>
      <c r="G34" s="442"/>
    </row>
    <row r="35" spans="1:7" x14ac:dyDescent="0.25">
      <c r="A35" s="443">
        <v>80001</v>
      </c>
      <c r="B35" s="444" t="s">
        <v>543</v>
      </c>
      <c r="C35" s="445">
        <v>90000</v>
      </c>
      <c r="D35" s="440"/>
      <c r="E35" s="441"/>
      <c r="F35" s="442"/>
      <c r="G35" s="442"/>
    </row>
    <row r="36" spans="1:7" x14ac:dyDescent="0.25">
      <c r="A36" s="437">
        <v>70001</v>
      </c>
      <c r="B36" s="438" t="s">
        <v>543</v>
      </c>
      <c r="C36" s="439">
        <v>80000</v>
      </c>
      <c r="D36" s="440"/>
      <c r="E36" s="441"/>
      <c r="F36" s="442"/>
      <c r="G36" s="442"/>
    </row>
    <row r="37" spans="1:7" x14ac:dyDescent="0.25">
      <c r="A37" s="443">
        <v>60001</v>
      </c>
      <c r="B37" s="444" t="s">
        <v>543</v>
      </c>
      <c r="C37" s="445">
        <v>70000</v>
      </c>
      <c r="D37" s="440"/>
      <c r="E37" s="441"/>
      <c r="F37" s="442"/>
      <c r="G37" s="442"/>
    </row>
    <row r="38" spans="1:7" x14ac:dyDescent="0.25">
      <c r="A38" s="437">
        <v>50001</v>
      </c>
      <c r="B38" s="438" t="s">
        <v>543</v>
      </c>
      <c r="C38" s="439">
        <v>60000</v>
      </c>
      <c r="D38" s="440"/>
      <c r="E38" s="441"/>
      <c r="F38" s="442"/>
      <c r="G38" s="442"/>
    </row>
    <row r="39" spans="1:7" x14ac:dyDescent="0.25">
      <c r="A39" s="443">
        <v>40001</v>
      </c>
      <c r="B39" s="444" t="s">
        <v>543</v>
      </c>
      <c r="C39" s="445">
        <v>50000</v>
      </c>
      <c r="D39" s="440"/>
      <c r="E39" s="441"/>
      <c r="F39" s="442"/>
      <c r="G39" s="442"/>
    </row>
    <row r="40" spans="1:7" x14ac:dyDescent="0.25">
      <c r="A40" s="437">
        <v>30001</v>
      </c>
      <c r="B40" s="438" t="s">
        <v>543</v>
      </c>
      <c r="C40" s="439">
        <v>40000</v>
      </c>
      <c r="D40" s="440"/>
      <c r="E40" s="441"/>
      <c r="F40" s="442"/>
      <c r="G40" s="442"/>
    </row>
    <row r="41" spans="1:7" x14ac:dyDescent="0.25">
      <c r="A41" s="443">
        <v>20001</v>
      </c>
      <c r="B41" s="444" t="s">
        <v>543</v>
      </c>
      <c r="C41" s="445">
        <v>30000</v>
      </c>
      <c r="D41" s="440"/>
      <c r="E41" s="441"/>
      <c r="F41" s="442"/>
      <c r="G41" s="442"/>
    </row>
    <row r="42" spans="1:7" x14ac:dyDescent="0.25">
      <c r="A42" s="437">
        <v>10001</v>
      </c>
      <c r="B42" s="438" t="s">
        <v>543</v>
      </c>
      <c r="C42" s="439">
        <v>20000</v>
      </c>
      <c r="D42" s="440"/>
      <c r="E42" s="441"/>
      <c r="F42" s="442"/>
      <c r="G42" s="442"/>
    </row>
    <row r="43" spans="1:7" x14ac:dyDescent="0.25">
      <c r="A43" s="26">
        <v>0</v>
      </c>
      <c r="B43" s="446" t="s">
        <v>543</v>
      </c>
      <c r="C43" s="447">
        <v>10000</v>
      </c>
      <c r="D43" s="447"/>
      <c r="E43" s="240"/>
      <c r="F43" s="448"/>
      <c r="G43" s="448"/>
    </row>
    <row r="46" spans="1:7" x14ac:dyDescent="0.25">
      <c r="A46" s="980" t="s">
        <v>1881</v>
      </c>
      <c r="B46" s="981"/>
      <c r="C46" s="981"/>
      <c r="D46" s="981"/>
      <c r="E46" s="981"/>
      <c r="F46" s="981"/>
      <c r="G46" s="981"/>
    </row>
  </sheetData>
  <mergeCells count="6">
    <mergeCell ref="A16:D16"/>
    <mergeCell ref="A46:G46"/>
    <mergeCell ref="A1:G1"/>
    <mergeCell ref="F5:G5"/>
    <mergeCell ref="F6:G6"/>
    <mergeCell ref="F7:G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64"/>
  <sheetViews>
    <sheetView zoomScale="118" workbookViewId="0">
      <selection activeCell="G13" sqref="G13"/>
    </sheetView>
  </sheetViews>
  <sheetFormatPr defaultRowHeight="12.5" x14ac:dyDescent="0.25"/>
  <cols>
    <col min="1" max="1" width="25.453125" customWidth="1"/>
    <col min="2" max="2" width="29.453125" customWidth="1"/>
    <col min="3" max="3" width="11.54296875" customWidth="1"/>
    <col min="4" max="4" width="11.453125" customWidth="1"/>
    <col min="5" max="5" width="17.26953125" customWidth="1"/>
  </cols>
  <sheetData>
    <row r="1" spans="1:5" x14ac:dyDescent="0.25">
      <c r="A1" s="619">
        <f>Title!B12</f>
        <v>0</v>
      </c>
      <c r="E1" s="623" t="str">
        <f>'4'!C1</f>
        <v>YEAR OF REPORT</v>
      </c>
    </row>
    <row r="2" spans="1:5" ht="13" thickBot="1" x14ac:dyDescent="0.3">
      <c r="A2" t="s">
        <v>8</v>
      </c>
      <c r="B2" s="2"/>
      <c r="C2" s="2"/>
      <c r="D2" s="2"/>
      <c r="E2" s="165">
        <f>Title!F37</f>
        <v>45657</v>
      </c>
    </row>
    <row r="3" spans="1:5" ht="13" thickBot="1" x14ac:dyDescent="0.3">
      <c r="A3" s="153"/>
      <c r="B3" s="153"/>
      <c r="C3" s="153"/>
      <c r="D3" s="153"/>
      <c r="E3" s="153"/>
    </row>
    <row r="4" spans="1:5" ht="14.25" customHeight="1" x14ac:dyDescent="0.3">
      <c r="A4" s="996" t="s">
        <v>1383</v>
      </c>
      <c r="B4" s="997"/>
      <c r="C4" s="997"/>
      <c r="D4" s="997"/>
      <c r="E4" s="998"/>
    </row>
    <row r="5" spans="1:5" ht="11.25" customHeight="1" thickBot="1" x14ac:dyDescent="0.3">
      <c r="A5" s="999" t="s">
        <v>1194</v>
      </c>
      <c r="B5" s="1000"/>
      <c r="C5" s="1000"/>
      <c r="D5" s="1000"/>
      <c r="E5" s="1001"/>
    </row>
    <row r="6" spans="1:5" ht="44.25" customHeight="1" thickBot="1" x14ac:dyDescent="0.3">
      <c r="A6" s="866" t="s">
        <v>1384</v>
      </c>
      <c r="B6" s="511" t="s">
        <v>1385</v>
      </c>
      <c r="C6" s="511" t="s">
        <v>1882</v>
      </c>
      <c r="D6" s="511" t="s">
        <v>1883</v>
      </c>
      <c r="E6" s="867" t="s">
        <v>587</v>
      </c>
    </row>
    <row r="7" spans="1:5" x14ac:dyDescent="0.25">
      <c r="A7" s="868"/>
      <c r="B7" s="517"/>
      <c r="C7" s="517"/>
      <c r="D7" s="517"/>
      <c r="E7" s="869"/>
    </row>
    <row r="8" spans="1:5" x14ac:dyDescent="0.25">
      <c r="A8" s="870"/>
      <c r="B8" s="133"/>
      <c r="C8" s="133"/>
      <c r="D8" s="133"/>
      <c r="E8" s="871"/>
    </row>
    <row r="9" spans="1:5" x14ac:dyDescent="0.25">
      <c r="A9" s="870"/>
      <c r="B9" s="133"/>
      <c r="C9" s="133"/>
      <c r="D9" s="133"/>
      <c r="E9" s="871"/>
    </row>
    <row r="10" spans="1:5" x14ac:dyDescent="0.25">
      <c r="A10" s="870"/>
      <c r="B10" s="133"/>
      <c r="C10" s="133"/>
      <c r="D10" s="133"/>
      <c r="E10" s="871"/>
    </row>
    <row r="11" spans="1:5" x14ac:dyDescent="0.25">
      <c r="A11" s="870"/>
      <c r="B11" s="133"/>
      <c r="C11" s="133"/>
      <c r="D11" s="133"/>
      <c r="E11" s="871"/>
    </row>
    <row r="12" spans="1:5" x14ac:dyDescent="0.25">
      <c r="A12" s="870"/>
      <c r="B12" s="133"/>
      <c r="C12" s="133"/>
      <c r="D12" s="133"/>
      <c r="E12" s="871"/>
    </row>
    <row r="13" spans="1:5" x14ac:dyDescent="0.25">
      <c r="A13" s="870"/>
      <c r="B13" s="133"/>
      <c r="C13" s="133"/>
      <c r="D13" s="133"/>
      <c r="E13" s="871"/>
    </row>
    <row r="14" spans="1:5" x14ac:dyDescent="0.25">
      <c r="A14" s="870"/>
      <c r="B14" s="133"/>
      <c r="C14" s="133"/>
      <c r="D14" s="133"/>
      <c r="E14" s="871"/>
    </row>
    <row r="15" spans="1:5" x14ac:dyDescent="0.25">
      <c r="A15" s="870"/>
      <c r="B15" s="133"/>
      <c r="C15" s="133"/>
      <c r="D15" s="133"/>
      <c r="E15" s="871"/>
    </row>
    <row r="16" spans="1:5" x14ac:dyDescent="0.25">
      <c r="A16" s="870"/>
      <c r="B16" s="133"/>
      <c r="C16" s="133"/>
      <c r="D16" s="133"/>
      <c r="E16" s="871"/>
    </row>
    <row r="17" spans="1:5" x14ac:dyDescent="0.25">
      <c r="A17" s="870"/>
      <c r="B17" s="133"/>
      <c r="C17" s="133"/>
      <c r="D17" s="133"/>
      <c r="E17" s="871"/>
    </row>
    <row r="18" spans="1:5" x14ac:dyDescent="0.25">
      <c r="A18" s="870"/>
      <c r="B18" s="133"/>
      <c r="C18" s="133"/>
      <c r="D18" s="133"/>
      <c r="E18" s="871"/>
    </row>
    <row r="19" spans="1:5" x14ac:dyDescent="0.25">
      <c r="A19" s="870"/>
      <c r="B19" s="133"/>
      <c r="C19" s="133"/>
      <c r="D19" s="133"/>
      <c r="E19" s="871"/>
    </row>
    <row r="20" spans="1:5" x14ac:dyDescent="0.25">
      <c r="A20" s="870"/>
      <c r="B20" s="133"/>
      <c r="C20" s="133"/>
      <c r="D20" s="133"/>
      <c r="E20" s="871"/>
    </row>
    <row r="21" spans="1:5" x14ac:dyDescent="0.25">
      <c r="A21" s="870"/>
      <c r="B21" s="133"/>
      <c r="C21" s="133"/>
      <c r="D21" s="133"/>
      <c r="E21" s="871"/>
    </row>
    <row r="22" spans="1:5" x14ac:dyDescent="0.25">
      <c r="A22" s="870"/>
      <c r="B22" s="133"/>
      <c r="C22" s="133"/>
      <c r="D22" s="133"/>
      <c r="E22" s="871"/>
    </row>
    <row r="23" spans="1:5" x14ac:dyDescent="0.25">
      <c r="A23" s="870"/>
      <c r="B23" s="133"/>
      <c r="C23" s="133"/>
      <c r="D23" s="133"/>
      <c r="E23" s="871"/>
    </row>
    <row r="24" spans="1:5" ht="13" thickBot="1" x14ac:dyDescent="0.3">
      <c r="A24" s="872"/>
      <c r="B24" s="518"/>
      <c r="C24" s="518"/>
      <c r="D24" s="518"/>
      <c r="E24" s="873"/>
    </row>
    <row r="25" spans="1:5" ht="6" customHeight="1" thickBot="1" x14ac:dyDescent="0.3">
      <c r="A25" s="986"/>
      <c r="B25" s="986"/>
      <c r="C25" s="986"/>
      <c r="D25" s="986"/>
      <c r="E25" s="986"/>
    </row>
    <row r="26" spans="1:5" ht="15.4" customHeight="1" thickBot="1" x14ac:dyDescent="0.35">
      <c r="A26" s="1008" t="s">
        <v>1231</v>
      </c>
      <c r="B26" s="1009"/>
      <c r="C26" s="1009"/>
      <c r="D26" s="1009"/>
      <c r="E26" s="1010"/>
    </row>
    <row r="27" spans="1:5" ht="9.4" customHeight="1" x14ac:dyDescent="0.3">
      <c r="A27" s="523"/>
      <c r="B27" s="233"/>
      <c r="C27" s="233"/>
      <c r="D27" s="233"/>
      <c r="E27" s="524"/>
    </row>
    <row r="28" spans="1:5" ht="13" x14ac:dyDescent="0.3">
      <c r="A28" s="994" t="s">
        <v>1884</v>
      </c>
      <c r="B28" s="995"/>
      <c r="C28" s="995"/>
      <c r="D28" s="992"/>
      <c r="E28" s="993"/>
    </row>
    <row r="29" spans="1:5" x14ac:dyDescent="0.25">
      <c r="A29" s="1002" t="s">
        <v>1232</v>
      </c>
      <c r="B29" s="1003"/>
      <c r="C29" s="1006"/>
      <c r="D29" s="1006"/>
      <c r="E29" s="1007"/>
    </row>
    <row r="30" spans="1:5" x14ac:dyDescent="0.25">
      <c r="A30" s="519"/>
      <c r="B30" s="521" t="s">
        <v>1233</v>
      </c>
      <c r="C30" s="1006"/>
      <c r="D30" s="1006"/>
      <c r="E30" s="1007"/>
    </row>
    <row r="31" spans="1:5" x14ac:dyDescent="0.25">
      <c r="A31" s="519"/>
      <c r="B31" s="521"/>
      <c r="C31" s="521"/>
      <c r="D31" s="521"/>
      <c r="E31" s="525"/>
    </row>
    <row r="32" spans="1:5" ht="13" x14ac:dyDescent="0.3">
      <c r="A32" s="990" t="s">
        <v>1234</v>
      </c>
      <c r="B32" s="928"/>
      <c r="C32" s="928"/>
      <c r="D32" s="928"/>
      <c r="E32" s="991"/>
    </row>
    <row r="33" spans="1:5" x14ac:dyDescent="0.25">
      <c r="A33" s="520"/>
      <c r="B33" s="521"/>
      <c r="C33" s="521"/>
      <c r="D33" s="521"/>
      <c r="E33" s="526"/>
    </row>
    <row r="34" spans="1:5" x14ac:dyDescent="0.25">
      <c r="A34" s="1002" t="s">
        <v>1386</v>
      </c>
      <c r="B34" s="1003"/>
      <c r="C34" s="992"/>
      <c r="D34" s="992"/>
      <c r="E34" s="993"/>
    </row>
    <row r="35" spans="1:5" x14ac:dyDescent="0.25">
      <c r="A35" s="519"/>
      <c r="B35" s="521" t="s">
        <v>1235</v>
      </c>
      <c r="C35" s="992"/>
      <c r="D35" s="992"/>
      <c r="E35" s="993"/>
    </row>
    <row r="36" spans="1:5" x14ac:dyDescent="0.25">
      <c r="A36" s="519"/>
      <c r="B36" s="521" t="s">
        <v>1236</v>
      </c>
      <c r="C36" s="1004">
        <f>SUM(C34:E35)</f>
        <v>0</v>
      </c>
      <c r="D36" s="1004"/>
      <c r="E36" s="1005"/>
    </row>
    <row r="37" spans="1:5" x14ac:dyDescent="0.25">
      <c r="A37" s="983"/>
      <c r="B37" s="984"/>
      <c r="C37" s="984"/>
      <c r="D37" s="984"/>
      <c r="E37" s="985"/>
    </row>
    <row r="38" spans="1:5" x14ac:dyDescent="0.25">
      <c r="A38" s="983"/>
      <c r="B38" s="984"/>
      <c r="C38" s="984"/>
      <c r="D38" s="984"/>
      <c r="E38" s="985"/>
    </row>
    <row r="39" spans="1:5" x14ac:dyDescent="0.25">
      <c r="A39" s="983"/>
      <c r="B39" s="984"/>
      <c r="C39" s="984"/>
      <c r="D39" s="984"/>
      <c r="E39" s="985"/>
    </row>
    <row r="40" spans="1:5" x14ac:dyDescent="0.25">
      <c r="A40" s="983"/>
      <c r="B40" s="984"/>
      <c r="C40" s="984"/>
      <c r="D40" s="984"/>
      <c r="E40" s="985"/>
    </row>
    <row r="41" spans="1:5" x14ac:dyDescent="0.25">
      <c r="A41" s="983"/>
      <c r="B41" s="984"/>
      <c r="C41" s="984"/>
      <c r="D41" s="984"/>
      <c r="E41" s="985"/>
    </row>
    <row r="42" spans="1:5" x14ac:dyDescent="0.25">
      <c r="A42" s="983"/>
      <c r="B42" s="984"/>
      <c r="C42" s="984"/>
      <c r="D42" s="984"/>
      <c r="E42" s="985"/>
    </row>
    <row r="43" spans="1:5" x14ac:dyDescent="0.25">
      <c r="A43" s="983"/>
      <c r="B43" s="984"/>
      <c r="C43" s="984"/>
      <c r="D43" s="984"/>
      <c r="E43" s="985"/>
    </row>
    <row r="44" spans="1:5" x14ac:dyDescent="0.25">
      <c r="A44" s="983"/>
      <c r="B44" s="984"/>
      <c r="C44" s="984"/>
      <c r="D44" s="984"/>
      <c r="E44" s="985"/>
    </row>
    <row r="45" spans="1:5" x14ac:dyDescent="0.25">
      <c r="A45" s="983"/>
      <c r="B45" s="984"/>
      <c r="C45" s="984"/>
      <c r="D45" s="984"/>
      <c r="E45" s="985"/>
    </row>
    <row r="46" spans="1:5" x14ac:dyDescent="0.25">
      <c r="A46" s="983"/>
      <c r="B46" s="984"/>
      <c r="C46" s="984"/>
      <c r="D46" s="984"/>
      <c r="E46" s="985"/>
    </row>
    <row r="47" spans="1:5" x14ac:dyDescent="0.25">
      <c r="A47" s="983"/>
      <c r="B47" s="984"/>
      <c r="C47" s="984"/>
      <c r="D47" s="984"/>
      <c r="E47" s="985"/>
    </row>
    <row r="48" spans="1:5" x14ac:dyDescent="0.25">
      <c r="A48" s="983"/>
      <c r="B48" s="984"/>
      <c r="C48" s="984"/>
      <c r="D48" s="984"/>
      <c r="E48" s="985"/>
    </row>
    <row r="49" spans="1:5" ht="13" x14ac:dyDescent="0.3">
      <c r="A49" s="987" t="s">
        <v>1240</v>
      </c>
      <c r="B49" s="988"/>
      <c r="C49" s="988"/>
      <c r="D49" s="988"/>
      <c r="E49" s="989"/>
    </row>
    <row r="50" spans="1:5" ht="13" x14ac:dyDescent="0.3">
      <c r="A50" s="987" t="s">
        <v>766</v>
      </c>
      <c r="B50" s="988"/>
      <c r="C50" s="988"/>
      <c r="D50" s="988"/>
      <c r="E50" s="989"/>
    </row>
    <row r="51" spans="1:5" x14ac:dyDescent="0.25">
      <c r="A51" s="983"/>
      <c r="B51" s="984"/>
      <c r="C51" s="984"/>
      <c r="D51" s="984"/>
      <c r="E51" s="985"/>
    </row>
    <row r="52" spans="1:5" x14ac:dyDescent="0.25">
      <c r="A52" s="983"/>
      <c r="B52" s="984"/>
      <c r="C52" s="984"/>
      <c r="D52" s="984"/>
      <c r="E52" s="985"/>
    </row>
    <row r="53" spans="1:5" x14ac:dyDescent="0.25">
      <c r="A53" s="983"/>
      <c r="B53" s="984"/>
      <c r="C53" s="984"/>
      <c r="D53" s="984"/>
      <c r="E53" s="985"/>
    </row>
    <row r="54" spans="1:5" x14ac:dyDescent="0.25">
      <c r="A54" s="983"/>
      <c r="B54" s="984"/>
      <c r="C54" s="984"/>
      <c r="D54" s="984"/>
      <c r="E54" s="985"/>
    </row>
    <row r="55" spans="1:5" x14ac:dyDescent="0.25">
      <c r="A55" s="983"/>
      <c r="B55" s="984"/>
      <c r="C55" s="984"/>
      <c r="D55" s="984"/>
      <c r="E55" s="985"/>
    </row>
    <row r="56" spans="1:5" x14ac:dyDescent="0.25">
      <c r="A56" s="983"/>
      <c r="B56" s="984"/>
      <c r="C56" s="984"/>
      <c r="D56" s="984"/>
      <c r="E56" s="985"/>
    </row>
    <row r="57" spans="1:5" x14ac:dyDescent="0.25">
      <c r="A57" s="983"/>
      <c r="B57" s="984"/>
      <c r="C57" s="984"/>
      <c r="D57" s="984"/>
      <c r="E57" s="985"/>
    </row>
    <row r="58" spans="1:5" x14ac:dyDescent="0.25">
      <c r="A58" s="983"/>
      <c r="B58" s="984"/>
      <c r="C58" s="984"/>
      <c r="D58" s="984"/>
      <c r="E58" s="985"/>
    </row>
    <row r="59" spans="1:5" x14ac:dyDescent="0.25">
      <c r="A59" s="983"/>
      <c r="B59" s="984"/>
      <c r="C59" s="984"/>
      <c r="D59" s="984"/>
      <c r="E59" s="985"/>
    </row>
    <row r="60" spans="1:5" x14ac:dyDescent="0.25">
      <c r="A60" s="983"/>
      <c r="B60" s="984"/>
      <c r="C60" s="984"/>
      <c r="D60" s="984"/>
      <c r="E60" s="985"/>
    </row>
    <row r="61" spans="1:5" x14ac:dyDescent="0.25">
      <c r="A61" s="983"/>
      <c r="B61" s="984"/>
      <c r="C61" s="984"/>
      <c r="D61" s="984"/>
      <c r="E61" s="985"/>
    </row>
    <row r="62" spans="1:5" x14ac:dyDescent="0.25">
      <c r="A62" s="983"/>
      <c r="B62" s="984"/>
      <c r="C62" s="984"/>
      <c r="D62" s="984"/>
      <c r="E62" s="985"/>
    </row>
    <row r="63" spans="1:5" x14ac:dyDescent="0.25">
      <c r="A63" s="983"/>
      <c r="B63" s="984"/>
      <c r="C63" s="984"/>
      <c r="D63" s="984"/>
      <c r="E63" s="985"/>
    </row>
    <row r="64" spans="1:5" ht="13" thickBot="1" x14ac:dyDescent="0.3">
      <c r="A64" s="1011"/>
      <c r="B64" s="1012"/>
      <c r="C64" s="1012"/>
      <c r="D64" s="1012"/>
      <c r="E64" s="1013"/>
    </row>
  </sheetData>
  <mergeCells count="42">
    <mergeCell ref="A59:E59"/>
    <mergeCell ref="A62:E62"/>
    <mergeCell ref="A63:E63"/>
    <mergeCell ref="A64:E64"/>
    <mergeCell ref="A60:E60"/>
    <mergeCell ref="A61:E61"/>
    <mergeCell ref="A4:E4"/>
    <mergeCell ref="A5:E5"/>
    <mergeCell ref="A41:E41"/>
    <mergeCell ref="A42:E42"/>
    <mergeCell ref="A43:E43"/>
    <mergeCell ref="A34:B34"/>
    <mergeCell ref="C34:E34"/>
    <mergeCell ref="C35:E35"/>
    <mergeCell ref="C36:E36"/>
    <mergeCell ref="A37:E37"/>
    <mergeCell ref="C29:E29"/>
    <mergeCell ref="C30:E30"/>
    <mergeCell ref="A26:E26"/>
    <mergeCell ref="A29:B29"/>
    <mergeCell ref="A45:E45"/>
    <mergeCell ref="A57:E57"/>
    <mergeCell ref="A56:E56"/>
    <mergeCell ref="A44:E44"/>
    <mergeCell ref="A25:E25"/>
    <mergeCell ref="A48:E48"/>
    <mergeCell ref="A49:E49"/>
    <mergeCell ref="A50:E50"/>
    <mergeCell ref="A51:E51"/>
    <mergeCell ref="A52:E52"/>
    <mergeCell ref="A32:E32"/>
    <mergeCell ref="A38:E38"/>
    <mergeCell ref="A39:E39"/>
    <mergeCell ref="A40:E40"/>
    <mergeCell ref="D28:E28"/>
    <mergeCell ref="A28:C28"/>
    <mergeCell ref="A58:E58"/>
    <mergeCell ref="A46:E46"/>
    <mergeCell ref="A47:E47"/>
    <mergeCell ref="A53:E53"/>
    <mergeCell ref="A54:E54"/>
    <mergeCell ref="A55:E55"/>
  </mergeCells>
  <phoneticPr fontId="0" type="noConversion"/>
  <printOptions horizontalCentered="1"/>
  <pageMargins left="0" right="0" top="1" bottom="1" header="0" footer="0.5"/>
  <pageSetup scale="79" orientation="portrait" r:id="rId1"/>
  <headerFooter alignWithMargins="0">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D50"/>
  <sheetViews>
    <sheetView workbookViewId="0">
      <selection sqref="A1:C1"/>
    </sheetView>
  </sheetViews>
  <sheetFormatPr defaultRowHeight="12.5" x14ac:dyDescent="0.25"/>
  <cols>
    <col min="1" max="1" width="20.26953125" customWidth="1"/>
    <col min="2" max="2" width="21.26953125" customWidth="1"/>
    <col min="3" max="4" width="23.453125" customWidth="1"/>
  </cols>
  <sheetData>
    <row r="1" spans="1:4" x14ac:dyDescent="0.25">
      <c r="A1" s="1014">
        <f>'8'!A1</f>
        <v>0</v>
      </c>
      <c r="B1" s="1014"/>
      <c r="C1" s="1015"/>
      <c r="D1" s="46" t="s">
        <v>520</v>
      </c>
    </row>
    <row r="2" spans="1:4" x14ac:dyDescent="0.25">
      <c r="A2" t="s">
        <v>8</v>
      </c>
      <c r="C2" s="1"/>
      <c r="D2" s="714">
        <f>'8'!E2</f>
        <v>45657</v>
      </c>
    </row>
    <row r="3" spans="1:4" ht="13" x14ac:dyDescent="0.3">
      <c r="A3" s="927" t="s">
        <v>1231</v>
      </c>
      <c r="B3" s="927"/>
      <c r="C3" s="927"/>
      <c r="D3" s="927"/>
    </row>
    <row r="4" spans="1:4" ht="13" x14ac:dyDescent="0.3">
      <c r="A4" s="233"/>
      <c r="B4" s="233"/>
      <c r="C4" s="233"/>
      <c r="D4" s="233"/>
    </row>
    <row r="5" spans="1:4" ht="13" x14ac:dyDescent="0.3">
      <c r="A5" s="1026" t="s">
        <v>1884</v>
      </c>
      <c r="B5" s="1026"/>
      <c r="C5" s="1026"/>
      <c r="D5" s="763"/>
    </row>
    <row r="6" spans="1:4" x14ac:dyDescent="0.25">
      <c r="A6" s="1003" t="s">
        <v>1232</v>
      </c>
      <c r="B6" s="1003"/>
      <c r="C6" s="696"/>
      <c r="D6" s="692"/>
    </row>
    <row r="7" spans="1:4" x14ac:dyDescent="0.25">
      <c r="A7" s="692"/>
      <c r="B7" s="521" t="s">
        <v>1233</v>
      </c>
      <c r="C7" s="697"/>
      <c r="D7" s="692"/>
    </row>
    <row r="8" spans="1:4" x14ac:dyDescent="0.25">
      <c r="A8" s="692"/>
      <c r="B8" s="521"/>
      <c r="C8" s="715"/>
      <c r="D8" s="692"/>
    </row>
    <row r="9" spans="1:4" ht="13" x14ac:dyDescent="0.3">
      <c r="A9" s="1030" t="s">
        <v>1234</v>
      </c>
      <c r="B9" s="1030"/>
      <c r="C9" s="1030"/>
      <c r="D9" s="1030"/>
    </row>
    <row r="10" spans="1:4" x14ac:dyDescent="0.25">
      <c r="A10" s="521"/>
      <c r="B10" s="521"/>
      <c r="C10" s="521"/>
      <c r="D10" s="521"/>
    </row>
    <row r="11" spans="1:4" x14ac:dyDescent="0.25">
      <c r="A11" s="1003" t="s">
        <v>1471</v>
      </c>
      <c r="B11" s="1003"/>
      <c r="C11" s="716"/>
      <c r="D11" s="521"/>
    </row>
    <row r="12" spans="1:4" ht="12.75" customHeight="1" x14ac:dyDescent="0.25">
      <c r="A12" s="692"/>
      <c r="B12" s="521" t="s">
        <v>1235</v>
      </c>
      <c r="C12" s="697"/>
      <c r="D12" s="692"/>
    </row>
    <row r="13" spans="1:4" ht="12.75" customHeight="1" x14ac:dyDescent="0.25">
      <c r="A13" s="692"/>
      <c r="B13" s="521" t="s">
        <v>1236</v>
      </c>
      <c r="C13" s="696"/>
      <c r="D13" s="692"/>
    </row>
    <row r="14" spans="1:4" x14ac:dyDescent="0.25">
      <c r="A14" s="449"/>
      <c r="B14" s="449"/>
      <c r="C14" s="449"/>
      <c r="D14" s="449"/>
    </row>
    <row r="15" spans="1:4" x14ac:dyDescent="0.25">
      <c r="A15" s="1027"/>
      <c r="B15" s="1028"/>
      <c r="C15" s="1028"/>
      <c r="D15" s="1029"/>
    </row>
    <row r="16" spans="1:4" x14ac:dyDescent="0.25">
      <c r="A16" s="1020"/>
      <c r="B16" s="1021"/>
      <c r="C16" s="1021"/>
      <c r="D16" s="1022"/>
    </row>
    <row r="17" spans="1:4" x14ac:dyDescent="0.25">
      <c r="A17" s="1020"/>
      <c r="B17" s="1021"/>
      <c r="C17" s="1021"/>
      <c r="D17" s="1022"/>
    </row>
    <row r="18" spans="1:4" x14ac:dyDescent="0.25">
      <c r="A18" s="1020"/>
      <c r="B18" s="1021"/>
      <c r="C18" s="1021"/>
      <c r="D18" s="1022"/>
    </row>
    <row r="19" spans="1:4" x14ac:dyDescent="0.25">
      <c r="A19" s="1020"/>
      <c r="B19" s="1021"/>
      <c r="C19" s="1021"/>
      <c r="D19" s="1022"/>
    </row>
    <row r="20" spans="1:4" x14ac:dyDescent="0.25">
      <c r="A20" s="1020"/>
      <c r="B20" s="1021"/>
      <c r="C20" s="1021"/>
      <c r="D20" s="1022"/>
    </row>
    <row r="21" spans="1:4" x14ac:dyDescent="0.25">
      <c r="A21" s="1020"/>
      <c r="B21" s="1021"/>
      <c r="C21" s="1021"/>
      <c r="D21" s="1022"/>
    </row>
    <row r="22" spans="1:4" x14ac:dyDescent="0.25">
      <c r="A22" s="1020"/>
      <c r="B22" s="1021"/>
      <c r="C22" s="1021"/>
      <c r="D22" s="1022"/>
    </row>
    <row r="23" spans="1:4" x14ac:dyDescent="0.25">
      <c r="A23" s="1020"/>
      <c r="B23" s="1021"/>
      <c r="C23" s="1021"/>
      <c r="D23" s="1022"/>
    </row>
    <row r="24" spans="1:4" x14ac:dyDescent="0.25">
      <c r="A24" s="1023"/>
      <c r="B24" s="1024"/>
      <c r="C24" s="1024"/>
      <c r="D24" s="1025"/>
    </row>
    <row r="25" spans="1:4" x14ac:dyDescent="0.25">
      <c r="A25" s="63"/>
      <c r="D25" s="50"/>
    </row>
    <row r="26" spans="1:4" ht="13" x14ac:dyDescent="0.3">
      <c r="A26" s="764" t="s">
        <v>1472</v>
      </c>
      <c r="D26" s="50"/>
    </row>
    <row r="27" spans="1:4" ht="13" x14ac:dyDescent="0.3">
      <c r="A27" s="764" t="s">
        <v>1473</v>
      </c>
      <c r="D27" s="50"/>
    </row>
    <row r="28" spans="1:4" ht="13" x14ac:dyDescent="0.3">
      <c r="A28" s="764" t="s">
        <v>1474</v>
      </c>
      <c r="D28" s="50"/>
    </row>
    <row r="29" spans="1:4" x14ac:dyDescent="0.25">
      <c r="A29" s="63"/>
      <c r="D29" s="50"/>
    </row>
    <row r="30" spans="1:4" ht="37.5" x14ac:dyDescent="0.25">
      <c r="A30" s="1031" t="s">
        <v>2088</v>
      </c>
      <c r="B30" s="1032"/>
      <c r="C30" s="1033"/>
      <c r="D30" s="756" t="s">
        <v>1885</v>
      </c>
    </row>
    <row r="31" spans="1:4" x14ac:dyDescent="0.25">
      <c r="A31" s="1034"/>
      <c r="B31" s="1035"/>
      <c r="C31" s="1035"/>
      <c r="D31" s="36"/>
    </row>
    <row r="32" spans="1:4" x14ac:dyDescent="0.25">
      <c r="A32" s="1018"/>
      <c r="B32" s="1019"/>
      <c r="C32" s="1019"/>
      <c r="D32" s="36"/>
    </row>
    <row r="33" spans="1:4" x14ac:dyDescent="0.25">
      <c r="A33" s="1018"/>
      <c r="B33" s="1019"/>
      <c r="C33" s="1019"/>
      <c r="D33" s="36"/>
    </row>
    <row r="34" spans="1:4" x14ac:dyDescent="0.25">
      <c r="A34" s="1018"/>
      <c r="B34" s="1019"/>
      <c r="C34" s="1019"/>
      <c r="D34" s="36"/>
    </row>
    <row r="35" spans="1:4" x14ac:dyDescent="0.25">
      <c r="A35" s="1018"/>
      <c r="B35" s="1019"/>
      <c r="C35" s="1019"/>
      <c r="D35" s="36"/>
    </row>
    <row r="36" spans="1:4" x14ac:dyDescent="0.25">
      <c r="A36" s="1018"/>
      <c r="B36" s="1019"/>
      <c r="C36" s="1019"/>
      <c r="D36" s="36"/>
    </row>
    <row r="37" spans="1:4" x14ac:dyDescent="0.25">
      <c r="A37" s="1018"/>
      <c r="B37" s="1019"/>
      <c r="C37" s="1019"/>
      <c r="D37" s="36"/>
    </row>
    <row r="38" spans="1:4" x14ac:dyDescent="0.25">
      <c r="A38" s="1018"/>
      <c r="B38" s="1019"/>
      <c r="C38" s="1019"/>
      <c r="D38" s="36"/>
    </row>
    <row r="39" spans="1:4" x14ac:dyDescent="0.25">
      <c r="A39" s="1018"/>
      <c r="B39" s="1019"/>
      <c r="C39" s="1019"/>
      <c r="D39" s="36"/>
    </row>
    <row r="40" spans="1:4" x14ac:dyDescent="0.25">
      <c r="A40" s="1018"/>
      <c r="B40" s="1019"/>
      <c r="C40" s="1019"/>
      <c r="D40" s="36"/>
    </row>
    <row r="41" spans="1:4" x14ac:dyDescent="0.25">
      <c r="A41" s="1018"/>
      <c r="B41" s="1019"/>
      <c r="C41" s="1019"/>
      <c r="D41" s="36"/>
    </row>
    <row r="42" spans="1:4" x14ac:dyDescent="0.25">
      <c r="A42" s="1018"/>
      <c r="B42" s="1019"/>
      <c r="C42" s="1019"/>
      <c r="D42" s="36"/>
    </row>
    <row r="43" spans="1:4" x14ac:dyDescent="0.25">
      <c r="A43" s="1018"/>
      <c r="B43" s="1019"/>
      <c r="C43" s="1019"/>
      <c r="D43" s="36"/>
    </row>
    <row r="44" spans="1:4" x14ac:dyDescent="0.25">
      <c r="A44" s="1018"/>
      <c r="B44" s="1019"/>
      <c r="C44" s="1019"/>
      <c r="D44" s="36"/>
    </row>
    <row r="45" spans="1:4" x14ac:dyDescent="0.25">
      <c r="A45" s="1018"/>
      <c r="B45" s="1019"/>
      <c r="C45" s="1019"/>
      <c r="D45" s="36"/>
    </row>
    <row r="46" spans="1:4" x14ac:dyDescent="0.25">
      <c r="A46" s="1018"/>
      <c r="B46" s="1019"/>
      <c r="C46" s="1019"/>
      <c r="D46" s="36"/>
    </row>
    <row r="47" spans="1:4" x14ac:dyDescent="0.25">
      <c r="A47" s="1018"/>
      <c r="B47" s="1019"/>
      <c r="C47" s="1019"/>
      <c r="D47" s="36"/>
    </row>
    <row r="48" spans="1:4" x14ac:dyDescent="0.25">
      <c r="A48" s="1018"/>
      <c r="B48" s="1019"/>
      <c r="C48" s="1019"/>
      <c r="D48" s="36"/>
    </row>
    <row r="49" spans="1:4" x14ac:dyDescent="0.25">
      <c r="A49" s="1018"/>
      <c r="B49" s="1019"/>
      <c r="C49" s="1019"/>
      <c r="D49" s="36"/>
    </row>
    <row r="50" spans="1:4" x14ac:dyDescent="0.25">
      <c r="A50" s="1016"/>
      <c r="B50" s="1017"/>
      <c r="C50" s="1017"/>
      <c r="D50" s="49"/>
    </row>
  </sheetData>
  <mergeCells count="37">
    <mergeCell ref="A40:C40"/>
    <mergeCell ref="A5:C5"/>
    <mergeCell ref="A18:D18"/>
    <mergeCell ref="A15:D15"/>
    <mergeCell ref="A16:D16"/>
    <mergeCell ref="A9:D9"/>
    <mergeCell ref="A11:B11"/>
    <mergeCell ref="A17:D17"/>
    <mergeCell ref="A33:C33"/>
    <mergeCell ref="A34:C34"/>
    <mergeCell ref="A35:C35"/>
    <mergeCell ref="A36:C36"/>
    <mergeCell ref="A19:D19"/>
    <mergeCell ref="A20:D20"/>
    <mergeCell ref="A30:C30"/>
    <mergeCell ref="A31:C31"/>
    <mergeCell ref="A32:C32"/>
    <mergeCell ref="A21:D21"/>
    <mergeCell ref="A22:D22"/>
    <mergeCell ref="A23:D23"/>
    <mergeCell ref="A24:D24"/>
    <mergeCell ref="A1:C1"/>
    <mergeCell ref="A3:D3"/>
    <mergeCell ref="A6:B6"/>
    <mergeCell ref="A50:C50"/>
    <mergeCell ref="A41:C41"/>
    <mergeCell ref="A42:C42"/>
    <mergeCell ref="A43:C43"/>
    <mergeCell ref="A44:C44"/>
    <mergeCell ref="A45:C45"/>
    <mergeCell ref="A46:C46"/>
    <mergeCell ref="A47:C47"/>
    <mergeCell ref="A48:C48"/>
    <mergeCell ref="A49:C49"/>
    <mergeCell ref="A37:C37"/>
    <mergeCell ref="A38:C38"/>
    <mergeCell ref="A39:C3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D55"/>
  <sheetViews>
    <sheetView workbookViewId="0">
      <selection activeCell="K23" sqref="K23"/>
    </sheetView>
  </sheetViews>
  <sheetFormatPr defaultRowHeight="12.5" x14ac:dyDescent="0.25"/>
  <cols>
    <col min="1" max="1" width="30" customWidth="1"/>
    <col min="2" max="2" width="19.453125" customWidth="1"/>
    <col min="3" max="3" width="17.7265625" customWidth="1"/>
    <col min="4" max="4" width="20.7265625" customWidth="1"/>
  </cols>
  <sheetData>
    <row r="1" spans="1:4" x14ac:dyDescent="0.25">
      <c r="A1" s="619">
        <f>Title!B12</f>
        <v>0</v>
      </c>
      <c r="D1" s="625" t="s">
        <v>520</v>
      </c>
    </row>
    <row r="2" spans="1:4" ht="13" thickBot="1" x14ac:dyDescent="0.3">
      <c r="A2" t="s">
        <v>8</v>
      </c>
      <c r="B2" s="2"/>
      <c r="C2" s="2"/>
      <c r="D2" s="165">
        <f>'8'!E2</f>
        <v>45657</v>
      </c>
    </row>
    <row r="3" spans="1:4" ht="13" x14ac:dyDescent="0.3">
      <c r="A3" s="927" t="s">
        <v>1237</v>
      </c>
      <c r="B3" s="927"/>
      <c r="C3" s="927"/>
      <c r="D3" s="927"/>
    </row>
    <row r="4" spans="1:4" x14ac:dyDescent="0.25">
      <c r="A4" s="2"/>
      <c r="B4" s="2"/>
      <c r="C4" s="2"/>
      <c r="D4" s="2"/>
    </row>
    <row r="5" spans="1:4" x14ac:dyDescent="0.25">
      <c r="A5" s="765" t="s">
        <v>1238</v>
      </c>
      <c r="B5" s="420"/>
      <c r="C5" s="420"/>
      <c r="D5" s="420"/>
    </row>
    <row r="6" spans="1:4" x14ac:dyDescent="0.25">
      <c r="A6" s="765" t="s">
        <v>711</v>
      </c>
      <c r="B6" s="420"/>
      <c r="C6" s="420"/>
      <c r="D6" s="420"/>
    </row>
    <row r="7" spans="1:4" x14ac:dyDescent="0.25">
      <c r="A7" s="765" t="s">
        <v>712</v>
      </c>
      <c r="B7" s="450"/>
      <c r="C7" s="420"/>
      <c r="D7" s="420"/>
    </row>
    <row r="8" spans="1:4" x14ac:dyDescent="0.25">
      <c r="A8" s="765" t="s">
        <v>713</v>
      </c>
      <c r="B8" s="450"/>
      <c r="C8" s="420"/>
      <c r="D8" s="420"/>
    </row>
    <row r="9" spans="1:4" x14ac:dyDescent="0.25">
      <c r="A9" s="420"/>
      <c r="B9" s="450"/>
      <c r="C9" s="420"/>
      <c r="D9" s="420"/>
    </row>
    <row r="10" spans="1:4" x14ac:dyDescent="0.25">
      <c r="A10" s="420" t="s">
        <v>714</v>
      </c>
      <c r="B10" s="450"/>
      <c r="C10" s="420"/>
      <c r="D10" s="420"/>
    </row>
    <row r="11" spans="1:4" x14ac:dyDescent="0.25">
      <c r="A11" s="420" t="s">
        <v>715</v>
      </c>
      <c r="B11" s="450"/>
      <c r="C11" s="420"/>
      <c r="D11" s="420"/>
    </row>
    <row r="12" spans="1:4" x14ac:dyDescent="0.25">
      <c r="A12" s="420" t="s">
        <v>716</v>
      </c>
      <c r="B12" s="450"/>
      <c r="C12" s="420"/>
      <c r="D12" s="420"/>
    </row>
    <row r="13" spans="1:4" x14ac:dyDescent="0.25">
      <c r="A13" s="420" t="s">
        <v>717</v>
      </c>
      <c r="B13" s="450"/>
      <c r="C13" s="420"/>
      <c r="D13" s="420"/>
    </row>
    <row r="14" spans="1:4" x14ac:dyDescent="0.25">
      <c r="A14" s="420" t="s">
        <v>718</v>
      </c>
      <c r="B14" s="450"/>
      <c r="C14" s="420"/>
      <c r="D14" s="420"/>
    </row>
    <row r="15" spans="1:4" x14ac:dyDescent="0.25">
      <c r="A15" s="420" t="s">
        <v>719</v>
      </c>
      <c r="B15" s="450"/>
      <c r="C15" s="420"/>
      <c r="D15" s="420"/>
    </row>
    <row r="16" spans="1:4" x14ac:dyDescent="0.25">
      <c r="A16" s="420" t="s">
        <v>0</v>
      </c>
      <c r="B16" s="450"/>
      <c r="C16" s="420"/>
      <c r="D16" s="420"/>
    </row>
    <row r="17" spans="1:4" x14ac:dyDescent="0.25">
      <c r="A17" s="420" t="s">
        <v>1</v>
      </c>
      <c r="B17" s="450"/>
      <c r="C17" s="420"/>
      <c r="D17" s="420"/>
    </row>
    <row r="18" spans="1:4" x14ac:dyDescent="0.25">
      <c r="A18" s="420" t="s">
        <v>1059</v>
      </c>
      <c r="B18" s="450"/>
      <c r="C18" s="420"/>
      <c r="D18" s="420"/>
    </row>
    <row r="19" spans="1:4" x14ac:dyDescent="0.25">
      <c r="A19" s="420" t="s">
        <v>2</v>
      </c>
      <c r="B19" s="450"/>
      <c r="C19" s="420"/>
      <c r="D19" s="420"/>
    </row>
    <row r="20" spans="1:4" x14ac:dyDescent="0.25">
      <c r="A20" s="420" t="s">
        <v>3</v>
      </c>
      <c r="B20" s="450"/>
      <c r="C20" s="420"/>
      <c r="D20" s="420"/>
    </row>
    <row r="21" spans="1:4" x14ac:dyDescent="0.25">
      <c r="A21" s="420" t="s">
        <v>4</v>
      </c>
      <c r="B21" s="450"/>
      <c r="C21" s="420"/>
      <c r="D21" s="420"/>
    </row>
    <row r="22" spans="1:4" x14ac:dyDescent="0.25">
      <c r="A22" s="420" t="s">
        <v>5</v>
      </c>
      <c r="B22" s="450"/>
      <c r="C22" s="420"/>
      <c r="D22" s="420"/>
    </row>
    <row r="23" spans="1:4" x14ac:dyDescent="0.25">
      <c r="A23" s="420" t="s">
        <v>851</v>
      </c>
      <c r="B23" s="450"/>
      <c r="C23" s="420"/>
      <c r="D23" s="420"/>
    </row>
    <row r="24" spans="1:4" x14ac:dyDescent="0.25">
      <c r="A24" s="420" t="s">
        <v>852</v>
      </c>
      <c r="B24" s="450"/>
      <c r="C24" s="420"/>
      <c r="D24" s="420"/>
    </row>
    <row r="25" spans="1:4" x14ac:dyDescent="0.25">
      <c r="A25" s="420" t="s">
        <v>853</v>
      </c>
      <c r="B25" s="450"/>
      <c r="C25" s="420"/>
      <c r="D25" s="420"/>
    </row>
    <row r="26" spans="1:4" x14ac:dyDescent="0.25">
      <c r="A26" s="420" t="s">
        <v>854</v>
      </c>
      <c r="B26" s="450"/>
      <c r="C26" s="420"/>
      <c r="D26" s="420"/>
    </row>
    <row r="27" spans="1:4" x14ac:dyDescent="0.25">
      <c r="A27" s="451"/>
      <c r="B27" s="452"/>
      <c r="C27" s="451"/>
      <c r="D27" s="451"/>
    </row>
    <row r="28" spans="1:4" x14ac:dyDescent="0.25">
      <c r="A28" s="1036"/>
      <c r="B28" s="1037"/>
      <c r="C28" s="1037"/>
      <c r="D28" s="1038"/>
    </row>
    <row r="29" spans="1:4" x14ac:dyDescent="0.25">
      <c r="A29" s="1036"/>
      <c r="B29" s="1037"/>
      <c r="C29" s="1037"/>
      <c r="D29" s="1038"/>
    </row>
    <row r="30" spans="1:4" x14ac:dyDescent="0.25">
      <c r="A30" s="1036"/>
      <c r="B30" s="1037"/>
      <c r="C30" s="1037"/>
      <c r="D30" s="1038"/>
    </row>
    <row r="31" spans="1:4" x14ac:dyDescent="0.25">
      <c r="A31" s="1036"/>
      <c r="B31" s="1037"/>
      <c r="C31" s="1037"/>
      <c r="D31" s="1038"/>
    </row>
    <row r="32" spans="1:4" x14ac:dyDescent="0.25">
      <c r="A32" s="1036"/>
      <c r="B32" s="1037"/>
      <c r="C32" s="1037"/>
      <c r="D32" s="1038"/>
    </row>
    <row r="33" spans="1:4" x14ac:dyDescent="0.25">
      <c r="A33" s="1036"/>
      <c r="B33" s="1037"/>
      <c r="C33" s="1037"/>
      <c r="D33" s="1038"/>
    </row>
    <row r="34" spans="1:4" x14ac:dyDescent="0.25">
      <c r="A34" s="1036"/>
      <c r="B34" s="1037"/>
      <c r="C34" s="1037"/>
      <c r="D34" s="1038"/>
    </row>
    <row r="35" spans="1:4" x14ac:dyDescent="0.25">
      <c r="A35" s="1036"/>
      <c r="B35" s="1037"/>
      <c r="C35" s="1037"/>
      <c r="D35" s="1038"/>
    </row>
    <row r="36" spans="1:4" x14ac:dyDescent="0.25">
      <c r="A36" s="1036"/>
      <c r="B36" s="1037"/>
      <c r="C36" s="1037"/>
      <c r="D36" s="1038"/>
    </row>
    <row r="37" spans="1:4" x14ac:dyDescent="0.25">
      <c r="A37" s="1036"/>
      <c r="B37" s="1037"/>
      <c r="C37" s="1037"/>
      <c r="D37" s="1038"/>
    </row>
    <row r="38" spans="1:4" x14ac:dyDescent="0.25">
      <c r="A38" s="1036"/>
      <c r="B38" s="1037"/>
      <c r="C38" s="1037"/>
      <c r="D38" s="1038"/>
    </row>
    <row r="39" spans="1:4" x14ac:dyDescent="0.25">
      <c r="A39" s="1036"/>
      <c r="B39" s="1037"/>
      <c r="C39" s="1037"/>
      <c r="D39" s="1038"/>
    </row>
    <row r="40" spans="1:4" x14ac:dyDescent="0.25">
      <c r="A40" s="1036"/>
      <c r="B40" s="1037"/>
      <c r="C40" s="1037"/>
      <c r="D40" s="1038"/>
    </row>
    <row r="41" spans="1:4" x14ac:dyDescent="0.25">
      <c r="A41" s="1036"/>
      <c r="B41" s="1037"/>
      <c r="C41" s="1037"/>
      <c r="D41" s="1038"/>
    </row>
    <row r="42" spans="1:4" x14ac:dyDescent="0.25">
      <c r="A42" s="1036"/>
      <c r="B42" s="1037"/>
      <c r="C42" s="1037"/>
      <c r="D42" s="1038"/>
    </row>
    <row r="43" spans="1:4" x14ac:dyDescent="0.25">
      <c r="A43" s="1036"/>
      <c r="B43" s="1037"/>
      <c r="C43" s="1037"/>
      <c r="D43" s="1038"/>
    </row>
    <row r="44" spans="1:4" x14ac:dyDescent="0.25">
      <c r="A44" s="1036"/>
      <c r="B44" s="1037"/>
      <c r="C44" s="1037"/>
      <c r="D44" s="1038"/>
    </row>
    <row r="45" spans="1:4" x14ac:dyDescent="0.25">
      <c r="A45" s="1036"/>
      <c r="B45" s="1037"/>
      <c r="C45" s="1037"/>
      <c r="D45" s="1038"/>
    </row>
    <row r="46" spans="1:4" x14ac:dyDescent="0.25">
      <c r="A46" s="1036"/>
      <c r="B46" s="1037"/>
      <c r="C46" s="1037"/>
      <c r="D46" s="1038"/>
    </row>
    <row r="47" spans="1:4" x14ac:dyDescent="0.25">
      <c r="A47" s="1036"/>
      <c r="B47" s="1037"/>
      <c r="C47" s="1037"/>
      <c r="D47" s="1038"/>
    </row>
    <row r="48" spans="1:4" x14ac:dyDescent="0.25">
      <c r="A48" s="1036"/>
      <c r="B48" s="1037"/>
      <c r="C48" s="1037"/>
      <c r="D48" s="1038"/>
    </row>
    <row r="49" spans="1:4" x14ac:dyDescent="0.25">
      <c r="A49" s="1036"/>
      <c r="B49" s="1037"/>
      <c r="C49" s="1037"/>
      <c r="D49" s="1038"/>
    </row>
    <row r="50" spans="1:4" x14ac:dyDescent="0.25">
      <c r="A50" s="1036"/>
      <c r="B50" s="1037"/>
      <c r="C50" s="1037"/>
      <c r="D50" s="1038"/>
    </row>
    <row r="51" spans="1:4" x14ac:dyDescent="0.25">
      <c r="A51" s="1036"/>
      <c r="B51" s="1037"/>
      <c r="C51" s="1037"/>
      <c r="D51" s="1038"/>
    </row>
    <row r="52" spans="1:4" x14ac:dyDescent="0.25">
      <c r="A52" s="1036"/>
      <c r="B52" s="1037"/>
      <c r="C52" s="1037"/>
      <c r="D52" s="1038"/>
    </row>
    <row r="53" spans="1:4" x14ac:dyDescent="0.25">
      <c r="A53" s="1036"/>
      <c r="B53" s="1037"/>
      <c r="C53" s="1037"/>
      <c r="D53" s="1038"/>
    </row>
    <row r="54" spans="1:4" x14ac:dyDescent="0.25">
      <c r="A54" s="1036"/>
      <c r="B54" s="1037"/>
      <c r="C54" s="1037"/>
      <c r="D54" s="1038"/>
    </row>
    <row r="55" spans="1:4" x14ac:dyDescent="0.25">
      <c r="A55" s="1036"/>
      <c r="B55" s="1037"/>
      <c r="C55" s="1037"/>
      <c r="D55" s="1038"/>
    </row>
  </sheetData>
  <mergeCells count="29">
    <mergeCell ref="A38:D38"/>
    <mergeCell ref="A3:D3"/>
    <mergeCell ref="A28:D28"/>
    <mergeCell ref="A29:D29"/>
    <mergeCell ref="A30:D30"/>
    <mergeCell ref="A31:D31"/>
    <mergeCell ref="A32:D32"/>
    <mergeCell ref="A33:D33"/>
    <mergeCell ref="A34:D34"/>
    <mergeCell ref="A35:D35"/>
    <mergeCell ref="A36:D36"/>
    <mergeCell ref="A37:D37"/>
    <mergeCell ref="A50:D50"/>
    <mergeCell ref="A39:D39"/>
    <mergeCell ref="A40:D40"/>
    <mergeCell ref="A41:D41"/>
    <mergeCell ref="A42:D42"/>
    <mergeCell ref="A43:D43"/>
    <mergeCell ref="A44:D44"/>
    <mergeCell ref="A45:D45"/>
    <mergeCell ref="A46:D46"/>
    <mergeCell ref="A47:D47"/>
    <mergeCell ref="A48:D48"/>
    <mergeCell ref="A49:D49"/>
    <mergeCell ref="A55:D55"/>
    <mergeCell ref="A51:D51"/>
    <mergeCell ref="A52:D52"/>
    <mergeCell ref="A53:D53"/>
    <mergeCell ref="A54:D54"/>
  </mergeCells>
  <phoneticPr fontId="0" type="noConversion"/>
  <printOptions horizontalCentered="1"/>
  <pageMargins left="0" right="0" top="1" bottom="1" header="0" footer="0.5"/>
  <pageSetup scale="94" orientation="portrait" r:id="rId1"/>
  <headerFooter alignWithMargins="0">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D48"/>
  <sheetViews>
    <sheetView workbookViewId="0">
      <selection activeCell="A2" sqref="A2"/>
    </sheetView>
  </sheetViews>
  <sheetFormatPr defaultRowHeight="12.5" x14ac:dyDescent="0.25"/>
  <cols>
    <col min="1" max="1" width="25.453125" customWidth="1"/>
    <col min="2" max="2" width="18.453125" bestFit="1" customWidth="1"/>
    <col min="3" max="3" width="20.7265625" customWidth="1"/>
    <col min="4" max="4" width="25.26953125" customWidth="1"/>
  </cols>
  <sheetData>
    <row r="1" spans="1:4" x14ac:dyDescent="0.25">
      <c r="A1" s="619">
        <f>Title!B12</f>
        <v>0</v>
      </c>
      <c r="B1" s="71"/>
      <c r="C1" s="598"/>
      <c r="D1" s="626" t="s">
        <v>520</v>
      </c>
    </row>
    <row r="2" spans="1:4" ht="13" thickBot="1" x14ac:dyDescent="0.3">
      <c r="A2" t="s">
        <v>8</v>
      </c>
      <c r="B2" s="2"/>
      <c r="C2" s="2"/>
      <c r="D2" s="165">
        <f>'8'!E2</f>
        <v>45657</v>
      </c>
    </row>
    <row r="3" spans="1:4" x14ac:dyDescent="0.25">
      <c r="A3" s="2"/>
      <c r="B3" s="2"/>
      <c r="C3" s="2"/>
      <c r="D3" s="2"/>
    </row>
    <row r="4" spans="1:4" x14ac:dyDescent="0.25">
      <c r="A4" s="2"/>
      <c r="B4" s="2"/>
      <c r="C4" s="2"/>
      <c r="D4" s="2"/>
    </row>
    <row r="5" spans="1:4" ht="13" x14ac:dyDescent="0.3">
      <c r="A5" s="927" t="s">
        <v>855</v>
      </c>
      <c r="B5" s="927"/>
      <c r="C5" s="927"/>
      <c r="D5" s="927"/>
    </row>
    <row r="6" spans="1:4" x14ac:dyDescent="0.25">
      <c r="A6" s="449"/>
      <c r="B6" s="449"/>
      <c r="C6" s="449"/>
      <c r="D6" s="2"/>
    </row>
    <row r="7" spans="1:4" x14ac:dyDescent="0.25">
      <c r="A7" s="1039" t="s">
        <v>856</v>
      </c>
      <c r="B7" s="1042" t="s">
        <v>857</v>
      </c>
      <c r="C7" s="1039" t="s">
        <v>858</v>
      </c>
      <c r="D7" s="1039" t="s">
        <v>859</v>
      </c>
    </row>
    <row r="8" spans="1:4" x14ac:dyDescent="0.25">
      <c r="A8" s="1040"/>
      <c r="B8" s="1043"/>
      <c r="C8" s="1040"/>
      <c r="D8" s="1040"/>
    </row>
    <row r="9" spans="1:4" x14ac:dyDescent="0.25">
      <c r="A9" s="1041"/>
      <c r="B9" s="1044"/>
      <c r="C9" s="1041"/>
      <c r="D9" s="1041"/>
    </row>
    <row r="10" spans="1:4" x14ac:dyDescent="0.25">
      <c r="A10" s="133"/>
      <c r="B10" s="421"/>
      <c r="C10" s="421"/>
      <c r="D10" s="567"/>
    </row>
    <row r="11" spans="1:4" x14ac:dyDescent="0.25">
      <c r="A11" s="133"/>
      <c r="B11" s="421"/>
      <c r="C11" s="421"/>
      <c r="D11" s="567"/>
    </row>
    <row r="12" spans="1:4" x14ac:dyDescent="0.25">
      <c r="A12" s="133"/>
      <c r="B12" s="421"/>
      <c r="C12" s="421"/>
      <c r="D12" s="567"/>
    </row>
    <row r="13" spans="1:4" x14ac:dyDescent="0.25">
      <c r="A13" s="133"/>
      <c r="B13" s="421"/>
      <c r="C13" s="421"/>
      <c r="D13" s="567"/>
    </row>
    <row r="14" spans="1:4" x14ac:dyDescent="0.25">
      <c r="A14" s="133"/>
      <c r="B14" s="421"/>
      <c r="C14" s="421"/>
      <c r="D14" s="567"/>
    </row>
    <row r="15" spans="1:4" x14ac:dyDescent="0.25">
      <c r="A15" s="133"/>
      <c r="B15" s="421"/>
      <c r="C15" s="421"/>
      <c r="D15" s="567"/>
    </row>
    <row r="16" spans="1:4" x14ac:dyDescent="0.25">
      <c r="A16" s="133"/>
      <c r="B16" s="421"/>
      <c r="C16" s="421"/>
      <c r="D16" s="567"/>
    </row>
    <row r="17" spans="1:4" x14ac:dyDescent="0.25">
      <c r="A17" s="133"/>
      <c r="B17" s="421"/>
      <c r="C17" s="421"/>
      <c r="D17" s="567"/>
    </row>
    <row r="18" spans="1:4" x14ac:dyDescent="0.25">
      <c r="A18" s="133"/>
      <c r="B18" s="421"/>
      <c r="C18" s="421"/>
      <c r="D18" s="567"/>
    </row>
    <row r="19" spans="1:4" x14ac:dyDescent="0.25">
      <c r="A19" s="133"/>
      <c r="B19" s="421"/>
      <c r="C19" s="421"/>
      <c r="D19" s="567"/>
    </row>
    <row r="20" spans="1:4" x14ac:dyDescent="0.25">
      <c r="A20" s="133"/>
      <c r="B20" s="421"/>
      <c r="C20" s="421"/>
      <c r="D20" s="567"/>
    </row>
    <row r="21" spans="1:4" x14ac:dyDescent="0.25">
      <c r="A21" s="133"/>
      <c r="B21" s="421"/>
      <c r="C21" s="421"/>
      <c r="D21" s="567"/>
    </row>
    <row r="22" spans="1:4" x14ac:dyDescent="0.25">
      <c r="A22" s="133"/>
      <c r="B22" s="421"/>
      <c r="C22" s="421"/>
      <c r="D22" s="567"/>
    </row>
    <row r="23" spans="1:4" x14ac:dyDescent="0.25">
      <c r="A23" s="133"/>
      <c r="B23" s="421"/>
      <c r="C23" s="421"/>
      <c r="D23" s="567"/>
    </row>
    <row r="24" spans="1:4" x14ac:dyDescent="0.25">
      <c r="A24" s="133"/>
      <c r="B24" s="421"/>
      <c r="C24" s="421"/>
      <c r="D24" s="567"/>
    </row>
    <row r="25" spans="1:4" x14ac:dyDescent="0.25">
      <c r="A25" s="133"/>
      <c r="B25" s="421"/>
      <c r="C25" s="421"/>
      <c r="D25" s="567"/>
    </row>
    <row r="26" spans="1:4" x14ac:dyDescent="0.25">
      <c r="A26" s="133"/>
      <c r="B26" s="421"/>
      <c r="C26" s="421"/>
      <c r="D26" s="567"/>
    </row>
    <row r="27" spans="1:4" x14ac:dyDescent="0.25">
      <c r="A27" s="133"/>
      <c r="B27" s="421"/>
      <c r="C27" s="421"/>
      <c r="D27" s="567"/>
    </row>
    <row r="28" spans="1:4" x14ac:dyDescent="0.25">
      <c r="A28" s="133"/>
      <c r="B28" s="421"/>
      <c r="C28" s="421"/>
      <c r="D28" s="567"/>
    </row>
    <row r="29" spans="1:4" x14ac:dyDescent="0.25">
      <c r="A29" s="133"/>
      <c r="B29" s="421"/>
      <c r="C29" s="421"/>
      <c r="D29" s="567"/>
    </row>
    <row r="30" spans="1:4" x14ac:dyDescent="0.25">
      <c r="A30" s="133"/>
      <c r="B30" s="421"/>
      <c r="C30" s="421"/>
      <c r="D30" s="567"/>
    </row>
    <row r="31" spans="1:4" x14ac:dyDescent="0.25">
      <c r="A31" s="133"/>
      <c r="B31" s="421"/>
      <c r="C31" s="421"/>
      <c r="D31" s="567"/>
    </row>
    <row r="32" spans="1:4" x14ac:dyDescent="0.25">
      <c r="A32" s="133"/>
      <c r="B32" s="421"/>
      <c r="C32" s="421"/>
      <c r="D32" s="567"/>
    </row>
    <row r="33" spans="1:4" x14ac:dyDescent="0.25">
      <c r="A33" s="133"/>
      <c r="B33" s="421"/>
      <c r="C33" s="421"/>
      <c r="D33" s="567"/>
    </row>
    <row r="34" spans="1:4" x14ac:dyDescent="0.25">
      <c r="A34" s="133"/>
      <c r="B34" s="421"/>
      <c r="C34" s="421"/>
      <c r="D34" s="567"/>
    </row>
    <row r="35" spans="1:4" x14ac:dyDescent="0.25">
      <c r="A35" s="133"/>
      <c r="B35" s="421"/>
      <c r="C35" s="421"/>
      <c r="D35" s="567"/>
    </row>
    <row r="36" spans="1:4" x14ac:dyDescent="0.25">
      <c r="A36" s="133"/>
      <c r="B36" s="421"/>
      <c r="C36" s="421"/>
      <c r="D36" s="567"/>
    </row>
    <row r="37" spans="1:4" x14ac:dyDescent="0.25">
      <c r="A37" s="133"/>
      <c r="B37" s="421"/>
      <c r="C37" s="421"/>
      <c r="D37" s="567"/>
    </row>
    <row r="38" spans="1:4" x14ac:dyDescent="0.25">
      <c r="A38" s="133"/>
      <c r="B38" s="421"/>
      <c r="C38" s="421"/>
      <c r="D38" s="567"/>
    </row>
    <row r="39" spans="1:4" x14ac:dyDescent="0.25">
      <c r="A39" s="133"/>
      <c r="B39" s="421"/>
      <c r="C39" s="421"/>
      <c r="D39" s="567"/>
    </row>
    <row r="40" spans="1:4" x14ac:dyDescent="0.25">
      <c r="A40" s="133"/>
      <c r="B40" s="421"/>
      <c r="C40" s="421"/>
      <c r="D40" s="567"/>
    </row>
    <row r="41" spans="1:4" x14ac:dyDescent="0.25">
      <c r="A41" s="133"/>
      <c r="B41" s="421"/>
      <c r="C41" s="421"/>
      <c r="D41" s="567"/>
    </row>
    <row r="42" spans="1:4" x14ac:dyDescent="0.25">
      <c r="A42" s="133"/>
      <c r="B42" s="421"/>
      <c r="C42" s="421"/>
      <c r="D42" s="567"/>
    </row>
    <row r="43" spans="1:4" x14ac:dyDescent="0.25">
      <c r="A43" s="133"/>
      <c r="B43" s="421"/>
      <c r="C43" s="421"/>
      <c r="D43" s="567"/>
    </row>
    <row r="44" spans="1:4" x14ac:dyDescent="0.25">
      <c r="A44" s="133"/>
      <c r="B44" s="421"/>
      <c r="C44" s="421"/>
      <c r="D44" s="567"/>
    </row>
    <row r="46" spans="1:4" x14ac:dyDescent="0.25">
      <c r="A46" t="s">
        <v>860</v>
      </c>
    </row>
    <row r="47" spans="1:4" x14ac:dyDescent="0.25">
      <c r="A47" t="s">
        <v>861</v>
      </c>
    </row>
    <row r="48" spans="1:4" x14ac:dyDescent="0.25">
      <c r="A48" t="s">
        <v>862</v>
      </c>
    </row>
  </sheetData>
  <mergeCells count="5">
    <mergeCell ref="A5:D5"/>
    <mergeCell ref="A7:A9"/>
    <mergeCell ref="B7:B9"/>
    <mergeCell ref="C7:C9"/>
    <mergeCell ref="D7:D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A1:D52"/>
  <sheetViews>
    <sheetView workbookViewId="0">
      <selection activeCell="A3" sqref="A3"/>
    </sheetView>
  </sheetViews>
  <sheetFormatPr defaultRowHeight="12.5" x14ac:dyDescent="0.25"/>
  <cols>
    <col min="2" max="2" width="39.26953125" customWidth="1"/>
    <col min="3" max="3" width="21.26953125" customWidth="1"/>
    <col min="4" max="4" width="17.7265625" bestFit="1" customWidth="1"/>
  </cols>
  <sheetData>
    <row r="1" spans="1:4" x14ac:dyDescent="0.25">
      <c r="A1" s="619">
        <f>Title!B12</f>
        <v>0</v>
      </c>
      <c r="B1" s="71"/>
      <c r="C1" s="598"/>
      <c r="D1" s="627" t="s">
        <v>520</v>
      </c>
    </row>
    <row r="2" spans="1:4" ht="13" thickBot="1" x14ac:dyDescent="0.3">
      <c r="A2" t="s">
        <v>8</v>
      </c>
      <c r="B2" s="2"/>
      <c r="C2" s="2"/>
      <c r="D2" s="165">
        <f>'8'!E2</f>
        <v>45657</v>
      </c>
    </row>
    <row r="3" spans="1:4" x14ac:dyDescent="0.25">
      <c r="A3" s="2"/>
      <c r="B3" s="2"/>
      <c r="C3" s="2"/>
      <c r="D3" s="2"/>
    </row>
    <row r="4" spans="1:4" ht="13" x14ac:dyDescent="0.3">
      <c r="A4" s="1048" t="s">
        <v>863</v>
      </c>
      <c r="B4" s="1048"/>
      <c r="C4" s="1048"/>
      <c r="D4" s="1048"/>
    </row>
    <row r="5" spans="1:4" x14ac:dyDescent="0.25">
      <c r="A5" s="2"/>
      <c r="B5" s="2"/>
      <c r="C5" s="2"/>
      <c r="D5" s="2"/>
    </row>
    <row r="6" spans="1:4" ht="13" x14ac:dyDescent="0.3">
      <c r="A6" s="766" t="s">
        <v>864</v>
      </c>
      <c r="B6" s="2"/>
      <c r="C6" s="2"/>
      <c r="D6" s="2"/>
    </row>
    <row r="7" spans="1:4" x14ac:dyDescent="0.25">
      <c r="A7" s="2"/>
      <c r="B7" s="2"/>
      <c r="C7" s="2"/>
      <c r="D7" s="2"/>
    </row>
    <row r="8" spans="1:4" x14ac:dyDescent="0.25">
      <c r="A8" s="2" t="s">
        <v>865</v>
      </c>
      <c r="D8" s="2"/>
    </row>
    <row r="9" spans="1:4" x14ac:dyDescent="0.25">
      <c r="A9" s="2" t="s">
        <v>866</v>
      </c>
      <c r="D9" s="2"/>
    </row>
    <row r="10" spans="1:4" x14ac:dyDescent="0.25">
      <c r="A10" s="2" t="s">
        <v>867</v>
      </c>
      <c r="D10" s="2"/>
    </row>
    <row r="11" spans="1:4" x14ac:dyDescent="0.25">
      <c r="A11" s="758" t="s">
        <v>1886</v>
      </c>
      <c r="C11" s="2"/>
      <c r="D11" s="2"/>
    </row>
    <row r="12" spans="1:4" x14ac:dyDescent="0.25">
      <c r="A12" s="2" t="s">
        <v>868</v>
      </c>
      <c r="C12" s="2"/>
      <c r="D12" s="2"/>
    </row>
    <row r="13" spans="1:4" x14ac:dyDescent="0.25">
      <c r="A13" s="758" t="s">
        <v>1887</v>
      </c>
      <c r="C13" s="2"/>
      <c r="D13" s="2"/>
    </row>
    <row r="14" spans="1:4" x14ac:dyDescent="0.25">
      <c r="A14" s="2" t="s">
        <v>869</v>
      </c>
      <c r="C14" s="2"/>
      <c r="D14" s="2"/>
    </row>
    <row r="15" spans="1:4" x14ac:dyDescent="0.25">
      <c r="A15" s="2" t="s">
        <v>870</v>
      </c>
      <c r="C15" s="2"/>
      <c r="D15" s="2"/>
    </row>
    <row r="16" spans="1:4" x14ac:dyDescent="0.25">
      <c r="A16" s="2" t="s">
        <v>871</v>
      </c>
      <c r="C16" s="2"/>
      <c r="D16" s="2"/>
    </row>
    <row r="17" spans="1:4" x14ac:dyDescent="0.25">
      <c r="A17" s="2"/>
      <c r="B17" s="2"/>
      <c r="C17" s="2"/>
      <c r="D17" s="2"/>
    </row>
    <row r="18" spans="1:4" x14ac:dyDescent="0.25">
      <c r="A18" s="1045"/>
      <c r="B18" s="1046"/>
      <c r="C18" s="1046"/>
      <c r="D18" s="1047"/>
    </row>
    <row r="19" spans="1:4" x14ac:dyDescent="0.25">
      <c r="A19" s="1045"/>
      <c r="B19" s="1046"/>
      <c r="C19" s="1046"/>
      <c r="D19" s="1047"/>
    </row>
    <row r="20" spans="1:4" x14ac:dyDescent="0.25">
      <c r="A20" s="1045"/>
      <c r="B20" s="1046"/>
      <c r="C20" s="1046"/>
      <c r="D20" s="1047"/>
    </row>
    <row r="21" spans="1:4" x14ac:dyDescent="0.25">
      <c r="A21" s="1045"/>
      <c r="B21" s="1046"/>
      <c r="C21" s="1046"/>
      <c r="D21" s="1047"/>
    </row>
    <row r="22" spans="1:4" x14ac:dyDescent="0.25">
      <c r="A22" s="1045"/>
      <c r="B22" s="1046"/>
      <c r="C22" s="1046"/>
      <c r="D22" s="1047"/>
    </row>
    <row r="23" spans="1:4" x14ac:dyDescent="0.25">
      <c r="A23" s="1045"/>
      <c r="B23" s="1046"/>
      <c r="C23" s="1046"/>
      <c r="D23" s="1047"/>
    </row>
    <row r="24" spans="1:4" x14ac:dyDescent="0.25">
      <c r="A24" s="1045"/>
      <c r="B24" s="1046"/>
      <c r="C24" s="1046"/>
      <c r="D24" s="1047"/>
    </row>
    <row r="25" spans="1:4" x14ac:dyDescent="0.25">
      <c r="A25" s="1045"/>
      <c r="B25" s="1046"/>
      <c r="C25" s="1046"/>
      <c r="D25" s="1047"/>
    </row>
    <row r="26" spans="1:4" x14ac:dyDescent="0.25">
      <c r="A26" s="1045"/>
      <c r="B26" s="1046"/>
      <c r="C26" s="1046"/>
      <c r="D26" s="1047"/>
    </row>
    <row r="27" spans="1:4" x14ac:dyDescent="0.25">
      <c r="A27" s="1045"/>
      <c r="B27" s="1046"/>
      <c r="C27" s="1046"/>
      <c r="D27" s="1047"/>
    </row>
    <row r="28" spans="1:4" x14ac:dyDescent="0.25">
      <c r="A28" s="1045"/>
      <c r="B28" s="1046"/>
      <c r="C28" s="1046"/>
      <c r="D28" s="1047"/>
    </row>
    <row r="29" spans="1:4" x14ac:dyDescent="0.25">
      <c r="A29" s="1045"/>
      <c r="B29" s="1046"/>
      <c r="C29" s="1046"/>
      <c r="D29" s="1047"/>
    </row>
    <row r="30" spans="1:4" x14ac:dyDescent="0.25">
      <c r="A30" s="1045"/>
      <c r="B30" s="1046"/>
      <c r="C30" s="1046"/>
      <c r="D30" s="1047"/>
    </row>
    <row r="31" spans="1:4" x14ac:dyDescent="0.25">
      <c r="A31" s="1045"/>
      <c r="B31" s="1046"/>
      <c r="C31" s="1046"/>
      <c r="D31" s="1047"/>
    </row>
    <row r="32" spans="1:4" x14ac:dyDescent="0.25">
      <c r="A32" s="1045"/>
      <c r="B32" s="1046"/>
      <c r="C32" s="1046"/>
      <c r="D32" s="1047"/>
    </row>
    <row r="33" spans="1:4" x14ac:dyDescent="0.25">
      <c r="A33" s="1045"/>
      <c r="B33" s="1046"/>
      <c r="C33" s="1046"/>
      <c r="D33" s="1047"/>
    </row>
    <row r="34" spans="1:4" x14ac:dyDescent="0.25">
      <c r="A34" s="1045"/>
      <c r="B34" s="1046"/>
      <c r="C34" s="1046"/>
      <c r="D34" s="1047"/>
    </row>
    <row r="35" spans="1:4" x14ac:dyDescent="0.25">
      <c r="A35" s="1045"/>
      <c r="B35" s="1046"/>
      <c r="C35" s="1046"/>
      <c r="D35" s="1047"/>
    </row>
    <row r="36" spans="1:4" x14ac:dyDescent="0.25">
      <c r="A36" s="1045"/>
      <c r="B36" s="1046"/>
      <c r="C36" s="1046"/>
      <c r="D36" s="1047"/>
    </row>
    <row r="37" spans="1:4" x14ac:dyDescent="0.25">
      <c r="A37" s="1045"/>
      <c r="B37" s="1046"/>
      <c r="C37" s="1046"/>
      <c r="D37" s="1047"/>
    </row>
    <row r="38" spans="1:4" x14ac:dyDescent="0.25">
      <c r="A38" s="1045"/>
      <c r="B38" s="1046"/>
      <c r="C38" s="1046"/>
      <c r="D38" s="1047"/>
    </row>
    <row r="39" spans="1:4" x14ac:dyDescent="0.25">
      <c r="A39" s="1045"/>
      <c r="B39" s="1046"/>
      <c r="C39" s="1046"/>
      <c r="D39" s="1047"/>
    </row>
    <row r="40" spans="1:4" x14ac:dyDescent="0.25">
      <c r="A40" s="1045"/>
      <c r="B40" s="1046"/>
      <c r="C40" s="1046"/>
      <c r="D40" s="1047"/>
    </row>
    <row r="41" spans="1:4" x14ac:dyDescent="0.25">
      <c r="A41" s="1045"/>
      <c r="B41" s="1046"/>
      <c r="C41" s="1046"/>
      <c r="D41" s="1047"/>
    </row>
    <row r="42" spans="1:4" x14ac:dyDescent="0.25">
      <c r="A42" s="1045"/>
      <c r="B42" s="1046"/>
      <c r="C42" s="1046"/>
      <c r="D42" s="1047"/>
    </row>
    <row r="43" spans="1:4" x14ac:dyDescent="0.25">
      <c r="A43" s="1045"/>
      <c r="B43" s="1046"/>
      <c r="C43" s="1046"/>
      <c r="D43" s="1047"/>
    </row>
    <row r="44" spans="1:4" x14ac:dyDescent="0.25">
      <c r="A44" s="1045"/>
      <c r="B44" s="1046"/>
      <c r="C44" s="1046"/>
      <c r="D44" s="1047"/>
    </row>
    <row r="45" spans="1:4" x14ac:dyDescent="0.25">
      <c r="A45" s="1045"/>
      <c r="B45" s="1046"/>
      <c r="C45" s="1046"/>
      <c r="D45" s="1047"/>
    </row>
    <row r="46" spans="1:4" x14ac:dyDescent="0.25">
      <c r="A46" s="1045"/>
      <c r="B46" s="1046"/>
      <c r="C46" s="1046"/>
      <c r="D46" s="1047"/>
    </row>
    <row r="47" spans="1:4" x14ac:dyDescent="0.25">
      <c r="A47" s="1045"/>
      <c r="B47" s="1046"/>
      <c r="C47" s="1046"/>
      <c r="D47" s="1047"/>
    </row>
    <row r="48" spans="1:4" x14ac:dyDescent="0.25">
      <c r="A48" s="1045"/>
      <c r="B48" s="1046"/>
      <c r="C48" s="1046"/>
      <c r="D48" s="1047"/>
    </row>
    <row r="49" spans="1:4" x14ac:dyDescent="0.25">
      <c r="A49" s="1045"/>
      <c r="B49" s="1046"/>
      <c r="C49" s="1046"/>
      <c r="D49" s="1047"/>
    </row>
    <row r="50" spans="1:4" x14ac:dyDescent="0.25">
      <c r="A50" s="1045"/>
      <c r="B50" s="1046"/>
      <c r="C50" s="1046"/>
      <c r="D50" s="1047"/>
    </row>
    <row r="51" spans="1:4" x14ac:dyDescent="0.25">
      <c r="A51" s="1045"/>
      <c r="B51" s="1046"/>
      <c r="C51" s="1046"/>
      <c r="D51" s="1047"/>
    </row>
    <row r="52" spans="1:4" x14ac:dyDescent="0.25">
      <c r="A52" s="1045"/>
      <c r="B52" s="1046"/>
      <c r="C52" s="1046"/>
      <c r="D52" s="1047"/>
    </row>
  </sheetData>
  <mergeCells count="36">
    <mergeCell ref="A4:D4"/>
    <mergeCell ref="A18:D18"/>
    <mergeCell ref="A19:D19"/>
    <mergeCell ref="A20:D20"/>
    <mergeCell ref="A31:D31"/>
    <mergeCell ref="A25:D25"/>
    <mergeCell ref="A21:D21"/>
    <mergeCell ref="A22:D22"/>
    <mergeCell ref="A23:D23"/>
    <mergeCell ref="A24:D24"/>
    <mergeCell ref="A26:D26"/>
    <mergeCell ref="A27:D27"/>
    <mergeCell ref="A28:D28"/>
    <mergeCell ref="A29:D29"/>
    <mergeCell ref="A30:D30"/>
    <mergeCell ref="A43:D43"/>
    <mergeCell ref="A32:D32"/>
    <mergeCell ref="A33:D33"/>
    <mergeCell ref="A34:D34"/>
    <mergeCell ref="A35:D35"/>
    <mergeCell ref="A36:D36"/>
    <mergeCell ref="A37:D37"/>
    <mergeCell ref="A38:D38"/>
    <mergeCell ref="A39:D39"/>
    <mergeCell ref="A40:D40"/>
    <mergeCell ref="A41:D41"/>
    <mergeCell ref="A42:D42"/>
    <mergeCell ref="A44:D44"/>
    <mergeCell ref="A45:D45"/>
    <mergeCell ref="A50:D50"/>
    <mergeCell ref="A51:D51"/>
    <mergeCell ref="A52:D52"/>
    <mergeCell ref="A46:D46"/>
    <mergeCell ref="A47:D47"/>
    <mergeCell ref="A48:D48"/>
    <mergeCell ref="A49:D4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E49"/>
  <sheetViews>
    <sheetView workbookViewId="0">
      <selection activeCell="A6" sqref="A6:B6"/>
    </sheetView>
  </sheetViews>
  <sheetFormatPr defaultRowHeight="12.5" x14ac:dyDescent="0.25"/>
  <cols>
    <col min="1" max="1" width="12.26953125" bestFit="1" customWidth="1"/>
    <col min="2" max="2" width="14.26953125" customWidth="1"/>
    <col min="3" max="3" width="18.453125" customWidth="1"/>
    <col min="4" max="4" width="22" customWidth="1"/>
    <col min="5" max="5" width="17.7265625" bestFit="1" customWidth="1"/>
  </cols>
  <sheetData>
    <row r="1" spans="1:5" x14ac:dyDescent="0.25">
      <c r="A1" s="619">
        <f>Title!B12</f>
        <v>0</v>
      </c>
      <c r="B1" s="71"/>
      <c r="C1" s="71"/>
      <c r="D1" s="598"/>
      <c r="E1" s="623" t="s">
        <v>520</v>
      </c>
    </row>
    <row r="2" spans="1:5" ht="13" thickBot="1" x14ac:dyDescent="0.3">
      <c r="A2" t="s">
        <v>8</v>
      </c>
      <c r="E2" s="165">
        <f>'8'!E2</f>
        <v>45657</v>
      </c>
    </row>
    <row r="4" spans="1:5" ht="13" x14ac:dyDescent="0.3">
      <c r="A4" s="1052" t="s">
        <v>872</v>
      </c>
      <c r="B4" s="1052"/>
      <c r="C4" s="1052"/>
      <c r="D4" s="1052"/>
      <c r="E4" s="1052"/>
    </row>
    <row r="6" spans="1:5" ht="13" x14ac:dyDescent="0.3">
      <c r="A6" s="1053" t="s">
        <v>1888</v>
      </c>
      <c r="B6" s="1054"/>
      <c r="C6" s="44"/>
    </row>
    <row r="8" spans="1:5" x14ac:dyDescent="0.25">
      <c r="A8" s="1049"/>
      <c r="B8" s="1050"/>
      <c r="C8" s="1050"/>
      <c r="D8" s="1050"/>
      <c r="E8" s="1051"/>
    </row>
    <row r="9" spans="1:5" x14ac:dyDescent="0.25">
      <c r="A9" s="1049"/>
      <c r="B9" s="1050"/>
      <c r="C9" s="1050"/>
      <c r="D9" s="1050"/>
      <c r="E9" s="1051"/>
    </row>
    <row r="10" spans="1:5" x14ac:dyDescent="0.25">
      <c r="A10" s="1049"/>
      <c r="B10" s="1050"/>
      <c r="C10" s="1050"/>
      <c r="D10" s="1050"/>
      <c r="E10" s="1051"/>
    </row>
    <row r="11" spans="1:5" x14ac:dyDescent="0.25">
      <c r="A11" s="1049"/>
      <c r="B11" s="1050"/>
      <c r="C11" s="1050"/>
      <c r="D11" s="1050"/>
      <c r="E11" s="1051"/>
    </row>
    <row r="12" spans="1:5" x14ac:dyDescent="0.25">
      <c r="A12" s="1049"/>
      <c r="B12" s="1050"/>
      <c r="C12" s="1050"/>
      <c r="D12" s="1050"/>
      <c r="E12" s="1051"/>
    </row>
    <row r="13" spans="1:5" x14ac:dyDescent="0.25">
      <c r="A13" s="1049"/>
      <c r="B13" s="1050"/>
      <c r="C13" s="1050"/>
      <c r="D13" s="1050"/>
      <c r="E13" s="1051"/>
    </row>
    <row r="14" spans="1:5" x14ac:dyDescent="0.25">
      <c r="A14" s="1049"/>
      <c r="B14" s="1050"/>
      <c r="C14" s="1050"/>
      <c r="D14" s="1050"/>
      <c r="E14" s="1051"/>
    </row>
    <row r="15" spans="1:5" x14ac:dyDescent="0.25">
      <c r="A15" s="1049"/>
      <c r="B15" s="1050"/>
      <c r="C15" s="1050"/>
      <c r="D15" s="1050"/>
      <c r="E15" s="1051"/>
    </row>
    <row r="16" spans="1:5" x14ac:dyDescent="0.25">
      <c r="A16" s="1049"/>
      <c r="B16" s="1050"/>
      <c r="C16" s="1050"/>
      <c r="D16" s="1050"/>
      <c r="E16" s="1051"/>
    </row>
    <row r="17" spans="1:5" x14ac:dyDescent="0.25">
      <c r="A17" s="1049"/>
      <c r="B17" s="1050"/>
      <c r="C17" s="1050"/>
      <c r="D17" s="1050"/>
      <c r="E17" s="1051"/>
    </row>
    <row r="18" spans="1:5" x14ac:dyDescent="0.25">
      <c r="A18" s="1049"/>
      <c r="B18" s="1050"/>
      <c r="C18" s="1050"/>
      <c r="D18" s="1050"/>
      <c r="E18" s="1051"/>
    </row>
    <row r="19" spans="1:5" x14ac:dyDescent="0.25">
      <c r="A19" s="1049"/>
      <c r="B19" s="1050"/>
      <c r="C19" s="1050"/>
      <c r="D19" s="1050"/>
      <c r="E19" s="1051"/>
    </row>
    <row r="20" spans="1:5" x14ac:dyDescent="0.25">
      <c r="A20" s="1049"/>
      <c r="B20" s="1050"/>
      <c r="C20" s="1050"/>
      <c r="D20" s="1050"/>
      <c r="E20" s="1051"/>
    </row>
    <row r="21" spans="1:5" x14ac:dyDescent="0.25">
      <c r="A21" s="1049"/>
      <c r="B21" s="1050"/>
      <c r="C21" s="1050"/>
      <c r="D21" s="1050"/>
      <c r="E21" s="1051"/>
    </row>
    <row r="22" spans="1:5" x14ac:dyDescent="0.25">
      <c r="A22" s="1049"/>
      <c r="B22" s="1050"/>
      <c r="C22" s="1050"/>
      <c r="D22" s="1050"/>
      <c r="E22" s="1051"/>
    </row>
    <row r="23" spans="1:5" x14ac:dyDescent="0.25">
      <c r="A23" s="1049"/>
      <c r="B23" s="1050"/>
      <c r="C23" s="1050"/>
      <c r="D23" s="1050"/>
      <c r="E23" s="1051"/>
    </row>
    <row r="24" spans="1:5" x14ac:dyDescent="0.25">
      <c r="A24" s="1049"/>
      <c r="B24" s="1050"/>
      <c r="C24" s="1050"/>
      <c r="D24" s="1050"/>
      <c r="E24" s="1051"/>
    </row>
    <row r="25" spans="1:5" x14ac:dyDescent="0.25">
      <c r="A25" s="1049"/>
      <c r="B25" s="1050"/>
      <c r="C25" s="1050"/>
      <c r="D25" s="1050"/>
      <c r="E25" s="1051"/>
    </row>
    <row r="26" spans="1:5" x14ac:dyDescent="0.25">
      <c r="A26" s="1049"/>
      <c r="B26" s="1050"/>
      <c r="C26" s="1050"/>
      <c r="D26" s="1050"/>
      <c r="E26" s="1051"/>
    </row>
    <row r="27" spans="1:5" x14ac:dyDescent="0.25">
      <c r="A27" s="1049"/>
      <c r="B27" s="1050"/>
      <c r="C27" s="1050"/>
      <c r="D27" s="1050"/>
      <c r="E27" s="1051"/>
    </row>
    <row r="28" spans="1:5" x14ac:dyDescent="0.25">
      <c r="A28" s="1049"/>
      <c r="B28" s="1050"/>
      <c r="C28" s="1050"/>
      <c r="D28" s="1050"/>
      <c r="E28" s="1051"/>
    </row>
    <row r="29" spans="1:5" x14ac:dyDescent="0.25">
      <c r="A29" s="1049"/>
      <c r="B29" s="1050"/>
      <c r="C29" s="1050"/>
      <c r="D29" s="1050"/>
      <c r="E29" s="1051"/>
    </row>
    <row r="30" spans="1:5" x14ac:dyDescent="0.25">
      <c r="A30" s="1049"/>
      <c r="B30" s="1050"/>
      <c r="C30" s="1050"/>
      <c r="D30" s="1050"/>
      <c r="E30" s="1051"/>
    </row>
    <row r="31" spans="1:5" x14ac:dyDescent="0.25">
      <c r="A31" s="1049"/>
      <c r="B31" s="1050"/>
      <c r="C31" s="1050"/>
      <c r="D31" s="1050"/>
      <c r="E31" s="1051"/>
    </row>
    <row r="32" spans="1:5" x14ac:dyDescent="0.25">
      <c r="A32" s="1049"/>
      <c r="B32" s="1050"/>
      <c r="C32" s="1050"/>
      <c r="D32" s="1050"/>
      <c r="E32" s="1051"/>
    </row>
    <row r="33" spans="1:5" x14ac:dyDescent="0.25">
      <c r="A33" s="1049"/>
      <c r="B33" s="1050"/>
      <c r="C33" s="1050"/>
      <c r="D33" s="1050"/>
      <c r="E33" s="1051"/>
    </row>
    <row r="34" spans="1:5" x14ac:dyDescent="0.25">
      <c r="A34" s="1049"/>
      <c r="B34" s="1050"/>
      <c r="C34" s="1050"/>
      <c r="D34" s="1050"/>
      <c r="E34" s="1051"/>
    </row>
    <row r="35" spans="1:5" x14ac:dyDescent="0.25">
      <c r="A35" s="1049"/>
      <c r="B35" s="1050"/>
      <c r="C35" s="1050"/>
      <c r="D35" s="1050"/>
      <c r="E35" s="1051"/>
    </row>
    <row r="36" spans="1:5" x14ac:dyDescent="0.25">
      <c r="A36" s="1049"/>
      <c r="B36" s="1050"/>
      <c r="C36" s="1050"/>
      <c r="D36" s="1050"/>
      <c r="E36" s="1051"/>
    </row>
    <row r="37" spans="1:5" x14ac:dyDescent="0.25">
      <c r="A37" s="1049"/>
      <c r="B37" s="1050"/>
      <c r="C37" s="1050"/>
      <c r="D37" s="1050"/>
      <c r="E37" s="1051"/>
    </row>
    <row r="38" spans="1:5" x14ac:dyDescent="0.25">
      <c r="A38" s="1049"/>
      <c r="B38" s="1050"/>
      <c r="C38" s="1050"/>
      <c r="D38" s="1050"/>
      <c r="E38" s="1051"/>
    </row>
    <row r="39" spans="1:5" x14ac:dyDescent="0.25">
      <c r="A39" s="1049"/>
      <c r="B39" s="1050"/>
      <c r="C39" s="1050"/>
      <c r="D39" s="1050"/>
      <c r="E39" s="1051"/>
    </row>
    <row r="40" spans="1:5" x14ac:dyDescent="0.25">
      <c r="A40" s="1049"/>
      <c r="B40" s="1050"/>
      <c r="C40" s="1050"/>
      <c r="D40" s="1050"/>
      <c r="E40" s="1051"/>
    </row>
    <row r="41" spans="1:5" x14ac:dyDescent="0.25">
      <c r="A41" s="1049"/>
      <c r="B41" s="1050"/>
      <c r="C41" s="1050"/>
      <c r="D41" s="1050"/>
      <c r="E41" s="1051"/>
    </row>
    <row r="42" spans="1:5" x14ac:dyDescent="0.25">
      <c r="A42" s="1049"/>
      <c r="B42" s="1050"/>
      <c r="C42" s="1050"/>
      <c r="D42" s="1050"/>
      <c r="E42" s="1051"/>
    </row>
    <row r="43" spans="1:5" x14ac:dyDescent="0.25">
      <c r="A43" s="1049"/>
      <c r="B43" s="1050"/>
      <c r="C43" s="1050"/>
      <c r="D43" s="1050"/>
      <c r="E43" s="1051"/>
    </row>
    <row r="44" spans="1:5" x14ac:dyDescent="0.25">
      <c r="A44" s="1049"/>
      <c r="B44" s="1050"/>
      <c r="C44" s="1050"/>
      <c r="D44" s="1050"/>
      <c r="E44" s="1051"/>
    </row>
    <row r="45" spans="1:5" x14ac:dyDescent="0.25">
      <c r="A45" s="1049"/>
      <c r="B45" s="1050"/>
      <c r="C45" s="1050"/>
      <c r="D45" s="1050"/>
      <c r="E45" s="1051"/>
    </row>
    <row r="46" spans="1:5" x14ac:dyDescent="0.25">
      <c r="A46" s="1049"/>
      <c r="B46" s="1050"/>
      <c r="C46" s="1050"/>
      <c r="D46" s="1050"/>
      <c r="E46" s="1051"/>
    </row>
    <row r="47" spans="1:5" x14ac:dyDescent="0.25">
      <c r="A47" s="1049"/>
      <c r="B47" s="1050"/>
      <c r="C47" s="1050"/>
      <c r="D47" s="1050"/>
      <c r="E47" s="1051"/>
    </row>
    <row r="48" spans="1:5" x14ac:dyDescent="0.25">
      <c r="A48" s="1049"/>
      <c r="B48" s="1050"/>
      <c r="C48" s="1050"/>
      <c r="D48" s="1050"/>
      <c r="E48" s="1051"/>
    </row>
    <row r="49" spans="1:5" x14ac:dyDescent="0.25">
      <c r="A49" s="1049"/>
      <c r="B49" s="1050"/>
      <c r="C49" s="1050"/>
      <c r="D49" s="1050"/>
      <c r="E49" s="1051"/>
    </row>
  </sheetData>
  <mergeCells count="44">
    <mergeCell ref="A18:E18"/>
    <mergeCell ref="A4:E4"/>
    <mergeCell ref="A8:E8"/>
    <mergeCell ref="A9:E9"/>
    <mergeCell ref="A10:E10"/>
    <mergeCell ref="A11:E11"/>
    <mergeCell ref="A12:E12"/>
    <mergeCell ref="A13:E13"/>
    <mergeCell ref="A14:E14"/>
    <mergeCell ref="A15:E15"/>
    <mergeCell ref="A16:E16"/>
    <mergeCell ref="A17:E17"/>
    <mergeCell ref="A6:B6"/>
    <mergeCell ref="A30:E30"/>
    <mergeCell ref="A19:E19"/>
    <mergeCell ref="A20:E20"/>
    <mergeCell ref="A21:E21"/>
    <mergeCell ref="A22:E22"/>
    <mergeCell ref="A23:E23"/>
    <mergeCell ref="A24:E24"/>
    <mergeCell ref="A25:E25"/>
    <mergeCell ref="A26:E26"/>
    <mergeCell ref="A27:E27"/>
    <mergeCell ref="A28:E28"/>
    <mergeCell ref="A29:E29"/>
    <mergeCell ref="A42:E42"/>
    <mergeCell ref="A31:E31"/>
    <mergeCell ref="A32:E32"/>
    <mergeCell ref="A33:E33"/>
    <mergeCell ref="A34:E34"/>
    <mergeCell ref="A35:E35"/>
    <mergeCell ref="A36:E36"/>
    <mergeCell ref="A37:E37"/>
    <mergeCell ref="A38:E38"/>
    <mergeCell ref="A39:E39"/>
    <mergeCell ref="A40:E40"/>
    <mergeCell ref="A41:E41"/>
    <mergeCell ref="A47:E47"/>
    <mergeCell ref="A48:E48"/>
    <mergeCell ref="A49:E49"/>
    <mergeCell ref="A43:E43"/>
    <mergeCell ref="A44:E44"/>
    <mergeCell ref="A45:E45"/>
    <mergeCell ref="A46:E4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A1:D44"/>
  <sheetViews>
    <sheetView workbookViewId="0">
      <selection activeCell="A3" sqref="A3"/>
    </sheetView>
  </sheetViews>
  <sheetFormatPr defaultRowHeight="12.5" x14ac:dyDescent="0.25"/>
  <cols>
    <col min="1" max="1" width="33.453125" customWidth="1"/>
    <col min="2" max="2" width="25.7265625" customWidth="1"/>
    <col min="3" max="3" width="12.26953125" customWidth="1"/>
    <col min="4" max="4" width="18.7265625" bestFit="1" customWidth="1"/>
  </cols>
  <sheetData>
    <row r="1" spans="1:4" x14ac:dyDescent="0.25">
      <c r="A1" s="619">
        <f>Title!B12</f>
        <v>0</v>
      </c>
      <c r="B1" s="71"/>
      <c r="C1" s="598"/>
      <c r="D1" s="623" t="s">
        <v>520</v>
      </c>
    </row>
    <row r="2" spans="1:4" ht="13" thickBot="1" x14ac:dyDescent="0.3">
      <c r="A2" t="s">
        <v>8</v>
      </c>
      <c r="D2" s="165">
        <f>'8'!E2</f>
        <v>45657</v>
      </c>
    </row>
    <row r="4" spans="1:4" ht="13" x14ac:dyDescent="0.3">
      <c r="A4" s="895" t="s">
        <v>873</v>
      </c>
      <c r="B4" s="895"/>
      <c r="C4" s="895"/>
      <c r="D4" s="895"/>
    </row>
    <row r="6" spans="1:4" ht="13" x14ac:dyDescent="0.3">
      <c r="A6" s="1055" t="s">
        <v>210</v>
      </c>
      <c r="B6" s="1055"/>
      <c r="C6" s="1055"/>
      <c r="D6" s="1055"/>
    </row>
    <row r="7" spans="1:4" ht="13" x14ac:dyDescent="0.3">
      <c r="A7" s="1055" t="s">
        <v>1213</v>
      </c>
      <c r="B7" s="1055"/>
      <c r="C7" s="1055"/>
      <c r="D7" s="1055"/>
    </row>
    <row r="8" spans="1:4" x14ac:dyDescent="0.25">
      <c r="A8" s="2"/>
      <c r="B8" s="2"/>
      <c r="C8" s="2"/>
      <c r="D8" s="2"/>
    </row>
    <row r="9" spans="1:4" x14ac:dyDescent="0.25">
      <c r="A9" s="2"/>
      <c r="B9" s="2"/>
      <c r="C9" s="2"/>
      <c r="D9" s="2"/>
    </row>
    <row r="10" spans="1:4" ht="50" x14ac:dyDescent="0.25">
      <c r="A10" s="455" t="s">
        <v>874</v>
      </c>
      <c r="B10" s="455" t="s">
        <v>213</v>
      </c>
      <c r="C10" s="456" t="s">
        <v>214</v>
      </c>
      <c r="D10" s="457" t="s">
        <v>215</v>
      </c>
    </row>
    <row r="11" spans="1:4" x14ac:dyDescent="0.25">
      <c r="A11" s="458" t="s">
        <v>77</v>
      </c>
      <c r="B11" s="458" t="s">
        <v>77</v>
      </c>
      <c r="C11" s="459" t="s">
        <v>216</v>
      </c>
      <c r="D11" s="460" t="s">
        <v>217</v>
      </c>
    </row>
    <row r="12" spans="1:4" x14ac:dyDescent="0.25">
      <c r="A12" s="461"/>
      <c r="B12" s="461"/>
      <c r="C12" s="462" t="s">
        <v>216</v>
      </c>
      <c r="D12" s="463" t="s">
        <v>217</v>
      </c>
    </row>
    <row r="13" spans="1:4" x14ac:dyDescent="0.25">
      <c r="A13" s="461"/>
      <c r="B13" s="461"/>
      <c r="C13" s="464" t="s">
        <v>216</v>
      </c>
      <c r="D13" s="463" t="s">
        <v>217</v>
      </c>
    </row>
    <row r="14" spans="1:4" x14ac:dyDescent="0.25">
      <c r="A14" s="461"/>
      <c r="B14" s="461"/>
      <c r="C14" s="464" t="s">
        <v>216</v>
      </c>
      <c r="D14" s="463" t="s">
        <v>217</v>
      </c>
    </row>
    <row r="15" spans="1:4" x14ac:dyDescent="0.25">
      <c r="A15" s="461"/>
      <c r="B15" s="461"/>
      <c r="C15" s="464" t="s">
        <v>216</v>
      </c>
      <c r="D15" s="465" t="s">
        <v>217</v>
      </c>
    </row>
    <row r="16" spans="1:4" x14ac:dyDescent="0.25">
      <c r="A16" s="461"/>
      <c r="B16" s="461"/>
      <c r="C16" s="464" t="s">
        <v>216</v>
      </c>
      <c r="D16" s="463" t="s">
        <v>217</v>
      </c>
    </row>
    <row r="17" spans="1:4" x14ac:dyDescent="0.25">
      <c r="A17" s="461"/>
      <c r="B17" s="461"/>
      <c r="C17" s="464" t="s">
        <v>216</v>
      </c>
      <c r="D17" s="463" t="s">
        <v>217</v>
      </c>
    </row>
    <row r="18" spans="1:4" x14ac:dyDescent="0.25">
      <c r="A18" s="461"/>
      <c r="B18" s="461"/>
      <c r="C18" s="464" t="s">
        <v>216</v>
      </c>
      <c r="D18" s="463" t="s">
        <v>217</v>
      </c>
    </row>
    <row r="19" spans="1:4" x14ac:dyDescent="0.25">
      <c r="A19" s="461"/>
      <c r="B19" s="461"/>
      <c r="C19" s="464" t="s">
        <v>216</v>
      </c>
      <c r="D19" s="463" t="s">
        <v>217</v>
      </c>
    </row>
    <row r="20" spans="1:4" x14ac:dyDescent="0.25">
      <c r="A20" s="461"/>
      <c r="B20" s="461"/>
      <c r="C20" s="464" t="s">
        <v>216</v>
      </c>
      <c r="D20" s="463" t="s">
        <v>217</v>
      </c>
    </row>
    <row r="21" spans="1:4" x14ac:dyDescent="0.25">
      <c r="A21" s="461"/>
      <c r="B21" s="461"/>
      <c r="C21" s="464" t="s">
        <v>216</v>
      </c>
      <c r="D21" s="463" t="s">
        <v>217</v>
      </c>
    </row>
    <row r="22" spans="1:4" x14ac:dyDescent="0.25">
      <c r="A22" s="461"/>
      <c r="B22" s="461"/>
      <c r="C22" s="464" t="s">
        <v>216</v>
      </c>
      <c r="D22" s="463" t="s">
        <v>217</v>
      </c>
    </row>
    <row r="23" spans="1:4" x14ac:dyDescent="0.25">
      <c r="A23" s="466"/>
      <c r="B23" s="339"/>
      <c r="C23" s="467" t="s">
        <v>216</v>
      </c>
      <c r="D23" s="425" t="s">
        <v>217</v>
      </c>
    </row>
    <row r="24" spans="1:4" x14ac:dyDescent="0.25">
      <c r="A24" s="2"/>
      <c r="B24" s="2"/>
      <c r="C24" s="2"/>
      <c r="D24" s="56"/>
    </row>
    <row r="25" spans="1:4" x14ac:dyDescent="0.25">
      <c r="A25" s="2"/>
      <c r="B25" s="2"/>
      <c r="C25" s="2"/>
      <c r="D25" s="2"/>
    </row>
    <row r="26" spans="1:4" ht="13" x14ac:dyDescent="0.3">
      <c r="A26" s="1048" t="s">
        <v>218</v>
      </c>
      <c r="B26" s="1048"/>
      <c r="C26" s="1048"/>
      <c r="D26" s="1048"/>
    </row>
    <row r="27" spans="1:4" x14ac:dyDescent="0.25">
      <c r="A27" s="2"/>
      <c r="B27" s="2"/>
      <c r="C27" s="2"/>
      <c r="D27" s="2"/>
    </row>
    <row r="28" spans="1:4" ht="13" x14ac:dyDescent="0.3">
      <c r="A28" s="766" t="s">
        <v>211</v>
      </c>
      <c r="B28" s="2"/>
      <c r="C28" s="2"/>
      <c r="D28" s="2"/>
    </row>
    <row r="29" spans="1:4" ht="13" x14ac:dyDescent="0.3">
      <c r="A29" s="766" t="s">
        <v>219</v>
      </c>
      <c r="B29" s="2"/>
      <c r="C29" s="2"/>
      <c r="D29" s="2"/>
    </row>
    <row r="30" spans="1:4" x14ac:dyDescent="0.25">
      <c r="A30" s="2"/>
      <c r="B30" s="2"/>
      <c r="C30" s="2"/>
      <c r="D30" s="2"/>
    </row>
    <row r="31" spans="1:4" ht="50" x14ac:dyDescent="0.25">
      <c r="A31" s="468" t="s">
        <v>874</v>
      </c>
      <c r="B31" s="455" t="s">
        <v>213</v>
      </c>
      <c r="C31" s="456" t="s">
        <v>220</v>
      </c>
      <c r="D31" s="457" t="s">
        <v>221</v>
      </c>
    </row>
    <row r="32" spans="1:4" x14ac:dyDescent="0.25">
      <c r="A32" s="422"/>
      <c r="B32" s="422"/>
      <c r="C32" s="422"/>
      <c r="D32" s="470" t="s">
        <v>217</v>
      </c>
    </row>
    <row r="33" spans="1:4" x14ac:dyDescent="0.25">
      <c r="A33" s="471"/>
      <c r="B33" s="471"/>
      <c r="C33" s="471"/>
      <c r="D33" s="473" t="s">
        <v>217</v>
      </c>
    </row>
    <row r="34" spans="1:4" x14ac:dyDescent="0.25">
      <c r="A34" s="471"/>
      <c r="B34" s="471"/>
      <c r="C34" s="471"/>
      <c r="D34" s="473" t="s">
        <v>217</v>
      </c>
    </row>
    <row r="35" spans="1:4" x14ac:dyDescent="0.25">
      <c r="A35" s="471"/>
      <c r="B35" s="471"/>
      <c r="C35" s="471"/>
      <c r="D35" s="473" t="s">
        <v>217</v>
      </c>
    </row>
    <row r="36" spans="1:4" x14ac:dyDescent="0.25">
      <c r="A36" s="471"/>
      <c r="B36" s="471"/>
      <c r="C36" s="471"/>
      <c r="D36" s="473" t="s">
        <v>217</v>
      </c>
    </row>
    <row r="37" spans="1:4" x14ac:dyDescent="0.25">
      <c r="A37" s="471"/>
      <c r="B37" s="471"/>
      <c r="C37" s="471"/>
      <c r="D37" s="473" t="s">
        <v>217</v>
      </c>
    </row>
    <row r="38" spans="1:4" x14ac:dyDescent="0.25">
      <c r="A38" s="471"/>
      <c r="B38" s="471"/>
      <c r="C38" s="471"/>
      <c r="D38" s="473" t="s">
        <v>217</v>
      </c>
    </row>
    <row r="39" spans="1:4" x14ac:dyDescent="0.25">
      <c r="A39" s="471"/>
      <c r="B39" s="471"/>
      <c r="C39" s="471"/>
      <c r="D39" s="473" t="s">
        <v>217</v>
      </c>
    </row>
    <row r="40" spans="1:4" x14ac:dyDescent="0.25">
      <c r="A40" s="471"/>
      <c r="B40" s="471"/>
      <c r="C40" s="471"/>
      <c r="D40" s="473" t="s">
        <v>217</v>
      </c>
    </row>
    <row r="41" spans="1:4" x14ac:dyDescent="0.25">
      <c r="A41" s="471"/>
      <c r="B41" s="471"/>
      <c r="C41" s="471"/>
      <c r="D41" s="473" t="s">
        <v>217</v>
      </c>
    </row>
    <row r="42" spans="1:4" x14ac:dyDescent="0.25">
      <c r="A42" s="471"/>
      <c r="B42" s="471"/>
      <c r="C42" s="471"/>
      <c r="D42" s="473" t="s">
        <v>217</v>
      </c>
    </row>
    <row r="43" spans="1:4" x14ac:dyDescent="0.25">
      <c r="A43" s="471"/>
      <c r="B43" s="471"/>
      <c r="C43" s="471"/>
      <c r="D43" s="473" t="s">
        <v>217</v>
      </c>
    </row>
    <row r="44" spans="1:4" x14ac:dyDescent="0.25">
      <c r="A44" s="423"/>
      <c r="B44" s="423"/>
      <c r="C44" s="423"/>
      <c r="D44" s="474" t="s">
        <v>217</v>
      </c>
    </row>
  </sheetData>
  <mergeCells count="4">
    <mergeCell ref="A4:D4"/>
    <mergeCell ref="A26:D26"/>
    <mergeCell ref="A7:D7"/>
    <mergeCell ref="A6:D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E46"/>
  <sheetViews>
    <sheetView workbookViewId="0">
      <selection activeCell="A3" sqref="A3"/>
    </sheetView>
  </sheetViews>
  <sheetFormatPr defaultRowHeight="12.5" x14ac:dyDescent="0.25"/>
  <cols>
    <col min="1" max="1" width="21" customWidth="1"/>
    <col min="2" max="2" width="19.26953125" customWidth="1"/>
    <col min="3" max="3" width="19" customWidth="1"/>
    <col min="4" max="4" width="2.453125" hidden="1" customWidth="1"/>
    <col min="5" max="5" width="29.453125" customWidth="1"/>
  </cols>
  <sheetData>
    <row r="1" spans="1:5" x14ac:dyDescent="0.25">
      <c r="A1" s="619">
        <f>Title!B12</f>
        <v>0</v>
      </c>
      <c r="B1" s="71"/>
      <c r="C1" s="71"/>
      <c r="D1" s="598"/>
      <c r="E1" s="623" t="s">
        <v>520</v>
      </c>
    </row>
    <row r="2" spans="1:5" ht="13" thickBot="1" x14ac:dyDescent="0.3">
      <c r="A2" t="s">
        <v>8</v>
      </c>
      <c r="E2" s="165">
        <f>'8'!E2</f>
        <v>45657</v>
      </c>
    </row>
    <row r="4" spans="1:5" ht="13" x14ac:dyDescent="0.3">
      <c r="A4" s="1052" t="s">
        <v>222</v>
      </c>
      <c r="B4" s="1052"/>
      <c r="C4" s="1052"/>
      <c r="D4" s="1052"/>
      <c r="E4" s="1052"/>
    </row>
    <row r="6" spans="1:5" ht="13" x14ac:dyDescent="0.3">
      <c r="A6" s="767" t="s">
        <v>751</v>
      </c>
      <c r="B6" s="475"/>
      <c r="C6" s="426"/>
      <c r="D6" s="426"/>
      <c r="E6" s="53"/>
    </row>
    <row r="7" spans="1:5" ht="13" x14ac:dyDescent="0.3">
      <c r="A7" s="764" t="s">
        <v>223</v>
      </c>
      <c r="E7" s="50"/>
    </row>
    <row r="8" spans="1:5" ht="13" x14ac:dyDescent="0.3">
      <c r="A8" s="768" t="s">
        <v>212</v>
      </c>
      <c r="B8" s="2"/>
      <c r="C8" s="2"/>
      <c r="D8" s="2"/>
      <c r="E8" s="476"/>
    </row>
    <row r="9" spans="1:5" ht="13" x14ac:dyDescent="0.3">
      <c r="A9" s="768" t="s">
        <v>224</v>
      </c>
      <c r="B9" s="2"/>
      <c r="C9" s="2"/>
      <c r="D9" s="2"/>
      <c r="E9" s="476"/>
    </row>
    <row r="10" spans="1:5" ht="13" x14ac:dyDescent="0.3">
      <c r="A10" s="769" t="s">
        <v>225</v>
      </c>
      <c r="B10" s="3"/>
      <c r="C10" s="477"/>
      <c r="D10" s="2"/>
      <c r="E10" s="478"/>
    </row>
    <row r="11" spans="1:5" x14ac:dyDescent="0.25">
      <c r="A11" s="4"/>
      <c r="B11" s="2"/>
      <c r="C11" s="479"/>
      <c r="D11" s="2"/>
      <c r="E11" s="7"/>
    </row>
    <row r="12" spans="1:5" ht="37.5" x14ac:dyDescent="0.25">
      <c r="A12" s="456" t="s">
        <v>44</v>
      </c>
      <c r="B12" s="469" t="s">
        <v>45</v>
      </c>
      <c r="C12" s="480" t="s">
        <v>761</v>
      </c>
      <c r="D12" s="481"/>
      <c r="E12" s="482" t="s">
        <v>46</v>
      </c>
    </row>
    <row r="13" spans="1:5" x14ac:dyDescent="0.25">
      <c r="A13" s="483"/>
      <c r="B13" s="484"/>
      <c r="C13" s="485"/>
      <c r="D13" s="484"/>
      <c r="E13" s="486"/>
    </row>
    <row r="14" spans="1:5" x14ac:dyDescent="0.25">
      <c r="A14" s="471" t="s">
        <v>77</v>
      </c>
      <c r="B14" s="472"/>
      <c r="C14" s="487"/>
      <c r="D14" s="472"/>
      <c r="E14" s="488"/>
    </row>
    <row r="15" spans="1:5" x14ac:dyDescent="0.25">
      <c r="A15" s="471"/>
      <c r="B15" s="472" t="s">
        <v>77</v>
      </c>
      <c r="C15" s="487"/>
      <c r="D15" s="472"/>
      <c r="E15" s="488"/>
    </row>
    <row r="16" spans="1:5" x14ac:dyDescent="0.25">
      <c r="A16" s="471"/>
      <c r="B16" s="472"/>
      <c r="C16" s="487"/>
      <c r="D16" s="472"/>
      <c r="E16" s="488"/>
    </row>
    <row r="17" spans="1:5" x14ac:dyDescent="0.25">
      <c r="A17" s="471"/>
      <c r="B17" s="472"/>
      <c r="C17" s="553" t="s">
        <v>77</v>
      </c>
      <c r="D17" s="472"/>
      <c r="E17" s="488"/>
    </row>
    <row r="18" spans="1:5" x14ac:dyDescent="0.25">
      <c r="A18" s="471"/>
      <c r="B18" s="472"/>
      <c r="C18" s="487"/>
      <c r="D18" s="472"/>
      <c r="E18" s="554" t="s">
        <v>77</v>
      </c>
    </row>
    <row r="19" spans="1:5" x14ac:dyDescent="0.25">
      <c r="A19" s="471"/>
      <c r="B19" s="472"/>
      <c r="C19" s="487"/>
      <c r="D19" s="472"/>
      <c r="E19" s="488"/>
    </row>
    <row r="20" spans="1:5" x14ac:dyDescent="0.25">
      <c r="A20" s="471"/>
      <c r="B20" s="472"/>
      <c r="C20" s="487"/>
      <c r="D20" s="472"/>
      <c r="E20" s="488"/>
    </row>
    <row r="21" spans="1:5" x14ac:dyDescent="0.25">
      <c r="A21" s="471"/>
      <c r="B21" s="472"/>
      <c r="C21" s="487"/>
      <c r="D21" s="472"/>
      <c r="E21" s="488"/>
    </row>
    <row r="22" spans="1:5" x14ac:dyDescent="0.25">
      <c r="A22" s="471"/>
      <c r="B22" s="472"/>
      <c r="C22" s="487"/>
      <c r="D22" s="472"/>
      <c r="E22" s="488"/>
    </row>
    <row r="23" spans="1:5" x14ac:dyDescent="0.25">
      <c r="A23" s="471"/>
      <c r="B23" s="472"/>
      <c r="C23" s="487"/>
      <c r="D23" s="472"/>
      <c r="E23" s="488"/>
    </row>
    <row r="24" spans="1:5" x14ac:dyDescent="0.25">
      <c r="A24" s="471"/>
      <c r="B24" s="472"/>
      <c r="C24" s="487"/>
      <c r="D24" s="472"/>
      <c r="E24" s="488"/>
    </row>
    <row r="25" spans="1:5" x14ac:dyDescent="0.25">
      <c r="A25" s="471"/>
      <c r="B25" s="472"/>
      <c r="C25" s="487"/>
      <c r="D25" s="472"/>
      <c r="E25" s="488"/>
    </row>
    <row r="26" spans="1:5" x14ac:dyDescent="0.25">
      <c r="A26" s="471"/>
      <c r="B26" s="472"/>
      <c r="C26" s="487"/>
      <c r="D26" s="472"/>
      <c r="E26" s="488"/>
    </row>
    <row r="27" spans="1:5" x14ac:dyDescent="0.25">
      <c r="A27" s="471"/>
      <c r="B27" s="472"/>
      <c r="C27" s="487"/>
      <c r="D27" s="472"/>
      <c r="E27" s="488"/>
    </row>
    <row r="28" spans="1:5" x14ac:dyDescent="0.25">
      <c r="A28" s="471"/>
      <c r="B28" s="472"/>
      <c r="C28" s="487"/>
      <c r="D28" s="472"/>
      <c r="E28" s="488"/>
    </row>
    <row r="29" spans="1:5" x14ac:dyDescent="0.25">
      <c r="A29" s="471"/>
      <c r="B29" s="472"/>
      <c r="C29" s="487"/>
      <c r="D29" s="472"/>
      <c r="E29" s="488"/>
    </row>
    <row r="30" spans="1:5" x14ac:dyDescent="0.25">
      <c r="A30" s="471"/>
      <c r="B30" s="472"/>
      <c r="C30" s="487"/>
      <c r="D30" s="472"/>
      <c r="E30" s="488"/>
    </row>
    <row r="31" spans="1:5" x14ac:dyDescent="0.25">
      <c r="A31" s="471"/>
      <c r="B31" s="472"/>
      <c r="C31" s="487"/>
      <c r="D31" s="472"/>
      <c r="E31" s="488"/>
    </row>
    <row r="32" spans="1:5" x14ac:dyDescent="0.25">
      <c r="A32" s="471"/>
      <c r="B32" s="472"/>
      <c r="C32" s="487"/>
      <c r="D32" s="472"/>
      <c r="E32" s="488"/>
    </row>
    <row r="33" spans="1:5" x14ac:dyDescent="0.25">
      <c r="A33" s="471"/>
      <c r="B33" s="472"/>
      <c r="C33" s="487"/>
      <c r="D33" s="472"/>
      <c r="E33" s="488"/>
    </row>
    <row r="34" spans="1:5" x14ac:dyDescent="0.25">
      <c r="A34" s="471"/>
      <c r="B34" s="472"/>
      <c r="C34" s="487"/>
      <c r="D34" s="472"/>
      <c r="E34" s="488"/>
    </row>
    <row r="35" spans="1:5" x14ac:dyDescent="0.25">
      <c r="A35" s="471"/>
      <c r="B35" s="472"/>
      <c r="C35" s="487"/>
      <c r="D35" s="472"/>
      <c r="E35" s="488"/>
    </row>
    <row r="36" spans="1:5" x14ac:dyDescent="0.25">
      <c r="A36" s="471"/>
      <c r="B36" s="472"/>
      <c r="C36" s="487"/>
      <c r="D36" s="472"/>
      <c r="E36" s="488"/>
    </row>
    <row r="37" spans="1:5" x14ac:dyDescent="0.25">
      <c r="A37" s="471"/>
      <c r="B37" s="472"/>
      <c r="C37" s="487"/>
      <c r="D37" s="472"/>
      <c r="E37" s="488"/>
    </row>
    <row r="38" spans="1:5" x14ac:dyDescent="0.25">
      <c r="A38" s="471"/>
      <c r="B38" s="472"/>
      <c r="C38" s="487"/>
      <c r="D38" s="472"/>
      <c r="E38" s="488"/>
    </row>
    <row r="39" spans="1:5" x14ac:dyDescent="0.25">
      <c r="A39" s="471"/>
      <c r="B39" s="472"/>
      <c r="C39" s="487"/>
      <c r="D39" s="472"/>
      <c r="E39" s="488"/>
    </row>
    <row r="40" spans="1:5" x14ac:dyDescent="0.25">
      <c r="A40" s="471"/>
      <c r="B40" s="472"/>
      <c r="C40" s="487"/>
      <c r="D40" s="472"/>
      <c r="E40" s="488"/>
    </row>
    <row r="41" spans="1:5" x14ac:dyDescent="0.25">
      <c r="A41" s="471"/>
      <c r="B41" s="472"/>
      <c r="C41" s="487"/>
      <c r="D41" s="472"/>
      <c r="E41" s="488"/>
    </row>
    <row r="42" spans="1:5" x14ac:dyDescent="0.25">
      <c r="A42" s="423"/>
      <c r="B42" s="159"/>
      <c r="C42" s="489"/>
      <c r="D42" s="159"/>
      <c r="E42" s="490"/>
    </row>
    <row r="43" spans="1:5" x14ac:dyDescent="0.25">
      <c r="A43" s="2" t="s">
        <v>47</v>
      </c>
      <c r="B43" s="2"/>
      <c r="C43" s="2"/>
      <c r="D43" s="2"/>
      <c r="E43" s="491"/>
    </row>
    <row r="44" spans="1:5" x14ac:dyDescent="0.25">
      <c r="A44" s="2" t="s">
        <v>137</v>
      </c>
      <c r="B44" s="2"/>
      <c r="C44" s="2"/>
      <c r="D44" s="2"/>
      <c r="E44" s="491"/>
    </row>
    <row r="45" spans="1:5" x14ac:dyDescent="0.25">
      <c r="A45" s="2" t="s">
        <v>138</v>
      </c>
      <c r="B45" s="2"/>
      <c r="C45" s="2"/>
      <c r="D45" s="2"/>
      <c r="E45" s="2"/>
    </row>
    <row r="46" spans="1:5" x14ac:dyDescent="0.25">
      <c r="A46" s="2" t="s">
        <v>847</v>
      </c>
      <c r="B46" s="2"/>
      <c r="C46" s="2"/>
      <c r="D46" s="2"/>
      <c r="E46" s="2"/>
    </row>
  </sheetData>
  <mergeCells count="1">
    <mergeCell ref="A4:E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E51"/>
  <sheetViews>
    <sheetView workbookViewId="0">
      <selection activeCell="A3" sqref="A3"/>
    </sheetView>
  </sheetViews>
  <sheetFormatPr defaultRowHeight="12.5" x14ac:dyDescent="0.25"/>
  <cols>
    <col min="1" max="1" width="31.26953125" customWidth="1"/>
    <col min="2" max="2" width="22" customWidth="1"/>
    <col min="3" max="3" width="13.54296875" customWidth="1"/>
    <col min="4" max="4" width="14.26953125" hidden="1" customWidth="1"/>
    <col min="5" max="5" width="22.26953125" customWidth="1"/>
  </cols>
  <sheetData>
    <row r="1" spans="1:5" x14ac:dyDescent="0.25">
      <c r="A1" s="1014">
        <f>'15'!A1</f>
        <v>0</v>
      </c>
      <c r="B1" s="1014"/>
      <c r="C1" s="1014"/>
      <c r="D1" s="1015"/>
      <c r="E1" s="46" t="s">
        <v>520</v>
      </c>
    </row>
    <row r="2" spans="1:5" x14ac:dyDescent="0.25">
      <c r="A2" t="s">
        <v>8</v>
      </c>
      <c r="C2" s="1"/>
      <c r="E2" s="714">
        <f>'15'!E2</f>
        <v>45657</v>
      </c>
    </row>
    <row r="4" spans="1:5" ht="13" x14ac:dyDescent="0.3">
      <c r="A4" s="1052" t="s">
        <v>1475</v>
      </c>
      <c r="B4" s="1052"/>
      <c r="C4" s="1052"/>
      <c r="D4" s="1052"/>
      <c r="E4" s="1052"/>
    </row>
    <row r="6" spans="1:5" ht="13" x14ac:dyDescent="0.3">
      <c r="A6" s="767" t="s">
        <v>1476</v>
      </c>
      <c r="B6" s="475"/>
      <c r="C6" s="426"/>
      <c r="D6" s="426"/>
      <c r="E6" s="53"/>
    </row>
    <row r="7" spans="1:5" ht="13" x14ac:dyDescent="0.3">
      <c r="A7" s="764" t="s">
        <v>1477</v>
      </c>
      <c r="E7" s="50"/>
    </row>
    <row r="8" spans="1:5" ht="13" x14ac:dyDescent="0.3">
      <c r="A8" s="768" t="s">
        <v>1478</v>
      </c>
      <c r="B8" s="2"/>
      <c r="C8" s="2"/>
      <c r="D8" s="2"/>
      <c r="E8" s="476"/>
    </row>
    <row r="9" spans="1:5" ht="12.75" customHeight="1" x14ac:dyDescent="0.3">
      <c r="A9" s="768" t="s">
        <v>1479</v>
      </c>
      <c r="B9" s="2"/>
      <c r="C9" s="2"/>
      <c r="D9" s="2"/>
      <c r="E9" s="476"/>
    </row>
    <row r="10" spans="1:5" ht="13" x14ac:dyDescent="0.3">
      <c r="A10" s="769" t="s">
        <v>1480</v>
      </c>
      <c r="B10" s="3"/>
      <c r="C10" s="477"/>
      <c r="D10" s="2"/>
      <c r="E10" s="478"/>
    </row>
    <row r="11" spans="1:5" x14ac:dyDescent="0.25">
      <c r="A11" s="4"/>
      <c r="B11" s="2"/>
      <c r="C11" s="479"/>
      <c r="D11" s="2"/>
      <c r="E11" s="7"/>
    </row>
    <row r="12" spans="1:5" ht="37.5" x14ac:dyDescent="0.25">
      <c r="A12" s="456" t="s">
        <v>874</v>
      </c>
      <c r="B12" s="481" t="s">
        <v>1481</v>
      </c>
      <c r="C12" s="717" t="s">
        <v>1482</v>
      </c>
      <c r="D12" s="481"/>
      <c r="E12" s="718" t="s">
        <v>1483</v>
      </c>
    </row>
    <row r="13" spans="1:5" x14ac:dyDescent="0.25">
      <c r="A13" s="483"/>
      <c r="B13" s="484"/>
      <c r="C13" s="719"/>
      <c r="D13" s="484"/>
      <c r="E13" s="486"/>
    </row>
    <row r="14" spans="1:5" x14ac:dyDescent="0.25">
      <c r="A14" s="471"/>
      <c r="B14" s="472"/>
      <c r="C14" s="720"/>
      <c r="D14" s="472"/>
      <c r="E14" s="488"/>
    </row>
    <row r="15" spans="1:5" x14ac:dyDescent="0.25">
      <c r="A15" s="471"/>
      <c r="B15" s="472"/>
      <c r="C15" s="720"/>
      <c r="D15" s="472"/>
      <c r="E15" s="488"/>
    </row>
    <row r="16" spans="1:5" x14ac:dyDescent="0.25">
      <c r="A16" s="471"/>
      <c r="B16" s="472"/>
      <c r="C16" s="720"/>
      <c r="D16" s="472"/>
      <c r="E16" s="488"/>
    </row>
    <row r="17" spans="1:5" x14ac:dyDescent="0.25">
      <c r="A17" s="471"/>
      <c r="B17" s="472"/>
      <c r="C17" s="720"/>
      <c r="D17" s="472"/>
      <c r="E17" s="488"/>
    </row>
    <row r="18" spans="1:5" x14ac:dyDescent="0.25">
      <c r="A18" s="471"/>
      <c r="B18" s="472"/>
      <c r="C18" s="720"/>
      <c r="D18" s="472"/>
      <c r="E18" s="488"/>
    </row>
    <row r="19" spans="1:5" x14ac:dyDescent="0.25">
      <c r="A19" s="471"/>
      <c r="B19" s="472"/>
      <c r="C19" s="720"/>
      <c r="D19" s="472"/>
      <c r="E19" s="488"/>
    </row>
    <row r="20" spans="1:5" x14ac:dyDescent="0.25">
      <c r="A20" s="471"/>
      <c r="B20" s="472"/>
      <c r="C20" s="720"/>
      <c r="D20" s="472"/>
      <c r="E20" s="488"/>
    </row>
    <row r="21" spans="1:5" x14ac:dyDescent="0.25">
      <c r="A21" s="471"/>
      <c r="B21" s="472"/>
      <c r="C21" s="720"/>
      <c r="D21" s="472"/>
      <c r="E21" s="488"/>
    </row>
    <row r="22" spans="1:5" x14ac:dyDescent="0.25">
      <c r="A22" s="471"/>
      <c r="B22" s="472"/>
      <c r="C22" s="720"/>
      <c r="D22" s="472"/>
      <c r="E22" s="488"/>
    </row>
    <row r="23" spans="1:5" x14ac:dyDescent="0.25">
      <c r="A23" s="471"/>
      <c r="B23" s="472"/>
      <c r="C23" s="720"/>
      <c r="D23" s="472"/>
      <c r="E23" s="488"/>
    </row>
    <row r="24" spans="1:5" x14ac:dyDescent="0.25">
      <c r="A24" s="471"/>
      <c r="B24" s="472"/>
      <c r="C24" s="720"/>
      <c r="D24" s="472"/>
      <c r="E24" s="488"/>
    </row>
    <row r="25" spans="1:5" x14ac:dyDescent="0.25">
      <c r="A25" s="471"/>
      <c r="B25" s="472"/>
      <c r="C25" s="720"/>
      <c r="D25" s="472"/>
      <c r="E25" s="488"/>
    </row>
    <row r="26" spans="1:5" x14ac:dyDescent="0.25">
      <c r="A26" s="471"/>
      <c r="B26" s="472"/>
      <c r="C26" s="720"/>
      <c r="D26" s="472"/>
      <c r="E26" s="488"/>
    </row>
    <row r="27" spans="1:5" x14ac:dyDescent="0.25">
      <c r="A27" s="471"/>
      <c r="B27" s="472"/>
      <c r="C27" s="720"/>
      <c r="D27" s="472"/>
      <c r="E27" s="488"/>
    </row>
    <row r="28" spans="1:5" x14ac:dyDescent="0.25">
      <c r="A28" s="471"/>
      <c r="B28" s="472"/>
      <c r="C28" s="720"/>
      <c r="D28" s="472"/>
      <c r="E28" s="488"/>
    </row>
    <row r="29" spans="1:5" x14ac:dyDescent="0.25">
      <c r="A29" s="471"/>
      <c r="B29" s="472"/>
      <c r="C29" s="720"/>
      <c r="D29" s="472"/>
      <c r="E29" s="488"/>
    </row>
    <row r="30" spans="1:5" ht="12.75" customHeight="1" x14ac:dyDescent="0.25">
      <c r="A30" s="471"/>
      <c r="B30" s="472"/>
      <c r="C30" s="720"/>
      <c r="D30" s="472"/>
      <c r="E30" s="488"/>
    </row>
    <row r="31" spans="1:5" x14ac:dyDescent="0.25">
      <c r="A31" s="471"/>
      <c r="B31" s="472"/>
      <c r="C31" s="720"/>
      <c r="D31" s="472"/>
      <c r="E31" s="488"/>
    </row>
    <row r="32" spans="1:5" x14ac:dyDescent="0.25">
      <c r="A32" s="471"/>
      <c r="B32" s="472"/>
      <c r="C32" s="720"/>
      <c r="D32" s="472"/>
      <c r="E32" s="488"/>
    </row>
    <row r="33" spans="1:5" x14ac:dyDescent="0.25">
      <c r="A33" s="471"/>
      <c r="B33" s="472"/>
      <c r="C33" s="720"/>
      <c r="D33" s="472"/>
      <c r="E33" s="488"/>
    </row>
    <row r="34" spans="1:5" x14ac:dyDescent="0.25">
      <c r="A34" s="471"/>
      <c r="B34" s="472"/>
      <c r="C34" s="720"/>
      <c r="D34" s="472"/>
      <c r="E34" s="488"/>
    </row>
    <row r="35" spans="1:5" x14ac:dyDescent="0.25">
      <c r="A35" s="471"/>
      <c r="B35" s="472"/>
      <c r="C35" s="720"/>
      <c r="D35" s="472"/>
      <c r="E35" s="488"/>
    </row>
    <row r="36" spans="1:5" x14ac:dyDescent="0.25">
      <c r="A36" s="471"/>
      <c r="B36" s="472"/>
      <c r="C36" s="720"/>
      <c r="D36" s="472"/>
      <c r="E36" s="488"/>
    </row>
    <row r="37" spans="1:5" x14ac:dyDescent="0.25">
      <c r="A37" s="471"/>
      <c r="B37" s="472"/>
      <c r="C37" s="720"/>
      <c r="D37" s="472"/>
      <c r="E37" s="488"/>
    </row>
    <row r="38" spans="1:5" x14ac:dyDescent="0.25">
      <c r="A38" s="471"/>
      <c r="B38" s="472"/>
      <c r="C38" s="720"/>
      <c r="D38" s="472"/>
      <c r="E38" s="488"/>
    </row>
    <row r="39" spans="1:5" x14ac:dyDescent="0.25">
      <c r="A39" s="471"/>
      <c r="B39" s="472"/>
      <c r="C39" s="720"/>
      <c r="D39" s="472"/>
      <c r="E39" s="488"/>
    </row>
    <row r="40" spans="1:5" x14ac:dyDescent="0.25">
      <c r="A40" s="471"/>
      <c r="B40" s="472"/>
      <c r="C40" s="720"/>
      <c r="D40" s="472"/>
      <c r="E40" s="488"/>
    </row>
    <row r="41" spans="1:5" x14ac:dyDescent="0.25">
      <c r="A41" s="471"/>
      <c r="B41" s="472"/>
      <c r="C41" s="720"/>
      <c r="D41" s="472"/>
      <c r="E41" s="488"/>
    </row>
    <row r="42" spans="1:5" x14ac:dyDescent="0.25">
      <c r="A42" s="471"/>
      <c r="B42" s="472"/>
      <c r="C42" s="720"/>
      <c r="D42" s="472"/>
      <c r="E42" s="488"/>
    </row>
    <row r="43" spans="1:5" x14ac:dyDescent="0.25">
      <c r="A43" s="471"/>
      <c r="B43" s="472"/>
      <c r="C43" s="720"/>
      <c r="D43" s="472"/>
      <c r="E43" s="488"/>
    </row>
    <row r="44" spans="1:5" x14ac:dyDescent="0.25">
      <c r="A44" s="471"/>
      <c r="B44" s="472"/>
      <c r="C44" s="720"/>
      <c r="D44" s="472"/>
      <c r="E44" s="488"/>
    </row>
    <row r="45" spans="1:5" x14ac:dyDescent="0.25">
      <c r="A45" s="471"/>
      <c r="B45" s="472"/>
      <c r="C45" s="720"/>
      <c r="D45" s="472"/>
      <c r="E45" s="488"/>
    </row>
    <row r="46" spans="1:5" x14ac:dyDescent="0.25">
      <c r="A46" s="454"/>
      <c r="B46" s="423"/>
      <c r="C46" s="423"/>
      <c r="D46" s="159"/>
      <c r="E46" s="721"/>
    </row>
    <row r="47" spans="1:5" x14ac:dyDescent="0.25">
      <c r="A47" s="2"/>
      <c r="B47" s="2"/>
      <c r="C47" s="2"/>
      <c r="D47" s="2"/>
      <c r="E47" s="2"/>
    </row>
    <row r="48" spans="1:5" x14ac:dyDescent="0.25">
      <c r="A48" s="2"/>
      <c r="B48" s="2"/>
      <c r="C48" s="2"/>
      <c r="D48" s="2"/>
      <c r="E48" s="2"/>
    </row>
    <row r="49" spans="1:5" x14ac:dyDescent="0.25">
      <c r="A49" s="2"/>
      <c r="B49" s="2"/>
      <c r="C49" s="2"/>
      <c r="D49" s="2"/>
      <c r="E49" s="2"/>
    </row>
    <row r="50" spans="1:5" x14ac:dyDescent="0.25">
      <c r="A50" s="2"/>
      <c r="B50" s="2"/>
      <c r="C50" s="2"/>
      <c r="D50" s="2"/>
      <c r="E50" s="2"/>
    </row>
    <row r="51" spans="1:5" x14ac:dyDescent="0.25">
      <c r="A51" s="2"/>
      <c r="B51" s="2"/>
      <c r="C51" s="2"/>
      <c r="D51" s="2"/>
      <c r="E51" s="2"/>
    </row>
  </sheetData>
  <mergeCells count="2">
    <mergeCell ref="A1:D1"/>
    <mergeCell ref="A4:E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157"/>
  <sheetViews>
    <sheetView zoomScaleNormal="100" workbookViewId="0">
      <selection activeCell="A4" sqref="A4"/>
    </sheetView>
  </sheetViews>
  <sheetFormatPr defaultColWidth="9.26953125" defaultRowHeight="12.5" x14ac:dyDescent="0.25"/>
  <cols>
    <col min="1" max="1" width="90.26953125" style="78" customWidth="1"/>
    <col min="2" max="2" width="90.26953125" style="78" hidden="1" customWidth="1"/>
    <col min="3" max="3" width="9.26953125" style="80"/>
    <col min="4" max="16384" width="9.26953125" style="78"/>
  </cols>
  <sheetData>
    <row r="1" spans="1:3" ht="12.75" customHeight="1" x14ac:dyDescent="0.25">
      <c r="A1" s="885" t="s">
        <v>845</v>
      </c>
      <c r="B1" s="885"/>
      <c r="C1" s="885"/>
    </row>
    <row r="2" spans="1:3" ht="13" thickBot="1" x14ac:dyDescent="0.3">
      <c r="A2" s="886"/>
      <c r="B2" s="886"/>
      <c r="C2" s="886"/>
    </row>
    <row r="3" spans="1:3" ht="13.5" thickBot="1" x14ac:dyDescent="0.35">
      <c r="A3" s="682"/>
      <c r="B3" s="672"/>
      <c r="C3" s="683" t="s">
        <v>518</v>
      </c>
    </row>
    <row r="4" spans="1:3" x14ac:dyDescent="0.25">
      <c r="A4" s="676" t="str">
        <f>UPPER(B4)</f>
        <v>INSTRUCTIONS / ELECTRONIC FILING</v>
      </c>
      <c r="B4" s="684" t="s">
        <v>1452</v>
      </c>
      <c r="C4" s="686">
        <v>1</v>
      </c>
    </row>
    <row r="5" spans="1:3" x14ac:dyDescent="0.25">
      <c r="A5" s="677" t="str">
        <f t="shared" ref="A5:A9" si="0">UPPER(B5)</f>
        <v>GENERAL RULES FOR REPORTING</v>
      </c>
      <c r="B5" s="685" t="s">
        <v>327</v>
      </c>
      <c r="C5" s="687">
        <v>2</v>
      </c>
    </row>
    <row r="6" spans="1:3" x14ac:dyDescent="0.25">
      <c r="A6" s="677" t="str">
        <f t="shared" si="0"/>
        <v>ANALYSIS OF GAS SALES DATA</v>
      </c>
      <c r="B6" s="685" t="s">
        <v>328</v>
      </c>
      <c r="C6" s="687">
        <v>3</v>
      </c>
    </row>
    <row r="7" spans="1:3" x14ac:dyDescent="0.25">
      <c r="A7" s="677" t="str">
        <f t="shared" si="0"/>
        <v>FORM JA-1</v>
      </c>
      <c r="B7" s="685" t="s">
        <v>329</v>
      </c>
      <c r="C7" s="687">
        <v>4</v>
      </c>
    </row>
    <row r="8" spans="1:3" x14ac:dyDescent="0.25">
      <c r="A8" s="677" t="str">
        <f t="shared" si="0"/>
        <v>COMPLIANCE REQUIREMENTS</v>
      </c>
      <c r="B8" s="685" t="s">
        <v>330</v>
      </c>
      <c r="C8" s="687">
        <v>5</v>
      </c>
    </row>
    <row r="9" spans="1:3" ht="13" x14ac:dyDescent="0.3">
      <c r="A9" s="689" t="str">
        <f t="shared" si="0"/>
        <v>EXECUTIVE SECTION</v>
      </c>
      <c r="B9" s="688" t="s">
        <v>1565</v>
      </c>
      <c r="C9" s="687"/>
    </row>
    <row r="10" spans="1:3" ht="12.75" customHeight="1" x14ac:dyDescent="0.25">
      <c r="A10" s="680" t="str">
        <f>UPPER(B10)</f>
        <v>ORGANIZATION OF COMPANY AND OFFICERS</v>
      </c>
      <c r="B10" s="680" t="str">
        <f>UPPER("Organization of Company and Officers")</f>
        <v>ORGANIZATION OF COMPANY AND OFFICERS</v>
      </c>
      <c r="C10" s="673">
        <v>6</v>
      </c>
    </row>
    <row r="11" spans="1:3" ht="12.75" customHeight="1" x14ac:dyDescent="0.25">
      <c r="A11" s="677" t="str">
        <f t="shared" ref="A11:A67" si="1">UPPER(B11)</f>
        <v>PERSONNEL DATA</v>
      </c>
      <c r="B11" s="677" t="str">
        <f>UPPER("Personnel Data")</f>
        <v>PERSONNEL DATA</v>
      </c>
      <c r="C11" s="674">
        <v>7</v>
      </c>
    </row>
    <row r="12" spans="1:3" ht="12.75" customHeight="1" x14ac:dyDescent="0.25">
      <c r="A12" s="677" t="str">
        <f t="shared" si="1"/>
        <v>DIRCTORS AND STOCKHOLDERS, VOTING POWERS AND CONTROL</v>
      </c>
      <c r="B12" s="677" t="str">
        <f>UPPER("Dirctors and Stockholders, Voting Powers and Control")</f>
        <v>DIRCTORS AND STOCKHOLDERS, VOTING POWERS AND CONTROL</v>
      </c>
      <c r="C12" s="674">
        <v>8</v>
      </c>
    </row>
    <row r="13" spans="1:3" ht="12.75" customHeight="1" x14ac:dyDescent="0.25">
      <c r="A13" s="677" t="str">
        <f t="shared" si="1"/>
        <v>STOCKHOLDERS, VOTING POWERS AND CONTROL</v>
      </c>
      <c r="B13" s="677" t="str">
        <f>UPPER("Stockholders, Voting Powers and Control")</f>
        <v>STOCKHOLDERS, VOTING POWERS AND CONTROL</v>
      </c>
      <c r="C13" s="674">
        <v>9</v>
      </c>
    </row>
    <row r="14" spans="1:3" ht="12.75" customHeight="1" x14ac:dyDescent="0.25">
      <c r="A14" s="677" t="str">
        <f t="shared" si="1"/>
        <v>IMPORTANT CHANGES DURING THE YEAR</v>
      </c>
      <c r="B14" s="677" t="str">
        <f>UPPER("Important Changes During the Year")</f>
        <v>IMPORTANT CHANGES DURING THE YEAR</v>
      </c>
      <c r="C14" s="674">
        <v>10</v>
      </c>
    </row>
    <row r="15" spans="1:3" ht="12.75" customHeight="1" x14ac:dyDescent="0.25">
      <c r="A15" s="677" t="str">
        <f t="shared" si="1"/>
        <v>DIRECTORY OF PERSONNEL WHO CONTACT THE STATE REGULATORY COMMISSION</v>
      </c>
      <c r="B15" s="677" t="str">
        <f>UPPER("Directory of Personnel Who Contact The State Regulatory Commission")</f>
        <v>DIRECTORY OF PERSONNEL WHO CONTACT THE STATE REGULATORY COMMISSION</v>
      </c>
      <c r="C15" s="674">
        <v>11</v>
      </c>
    </row>
    <row r="16" spans="1:3" ht="12.75" customHeight="1" x14ac:dyDescent="0.25">
      <c r="A16" s="677" t="str">
        <f t="shared" si="1"/>
        <v>COMPENSATION OF OFFICERS &amp; DIRECTORS</v>
      </c>
      <c r="B16" s="677" t="str">
        <f>UPPER("Compensation of officers &amp; directors")</f>
        <v>COMPENSATION OF OFFICERS &amp; DIRECTORS</v>
      </c>
      <c r="C16" s="674">
        <v>12</v>
      </c>
    </row>
    <row r="17" spans="1:3" ht="12.75" customHeight="1" x14ac:dyDescent="0.25">
      <c r="A17" s="677" t="str">
        <f t="shared" si="1"/>
        <v>PARENT / AFFILIATE ORGANIZATION CHART</v>
      </c>
      <c r="B17" s="677" t="str">
        <f>UPPER("Parent / affiliate organization chart")</f>
        <v>PARENT / AFFILIATE ORGANIZATION CHART</v>
      </c>
      <c r="C17" s="674">
        <v>13</v>
      </c>
    </row>
    <row r="18" spans="1:3" ht="12.75" customHeight="1" x14ac:dyDescent="0.25">
      <c r="A18" s="677" t="str">
        <f t="shared" si="1"/>
        <v>BUSINESS CONTRACTS WITH OFFICERS, DIRECTORS, AND AFFILIATES</v>
      </c>
      <c r="B18" s="677" t="str">
        <f>UPPER("Business contracts with officers, directors, and affiliates")</f>
        <v>BUSINESS CONTRACTS WITH OFFICERS, DIRECTORS, AND AFFILIATES</v>
      </c>
      <c r="C18" s="674">
        <v>14</v>
      </c>
    </row>
    <row r="19" spans="1:3" ht="12.75" customHeight="1" x14ac:dyDescent="0.25">
      <c r="A19" s="677" t="str">
        <f t="shared" si="1"/>
        <v>COMPANY PROFILE</v>
      </c>
      <c r="B19" s="677" t="str">
        <f>UPPER("Company Profile")</f>
        <v>COMPANY PROFILE</v>
      </c>
      <c r="C19" s="674">
        <v>15</v>
      </c>
    </row>
    <row r="20" spans="1:3" x14ac:dyDescent="0.25">
      <c r="A20" s="678" t="str">
        <f>UPPER(B20)</f>
        <v>BUSINESS TRANSACTIONS WITH RELATED PARTIES</v>
      </c>
      <c r="B20" s="677" t="str">
        <f>UPPER("Business transactions with related parties")</f>
        <v>BUSINESS TRANSACTIONS WITH RELATED PARTIES</v>
      </c>
      <c r="C20" s="674" t="s">
        <v>1453</v>
      </c>
    </row>
    <row r="21" spans="1:3" ht="13" x14ac:dyDescent="0.3">
      <c r="A21" s="690" t="str">
        <f>UPPER(B21)</f>
        <v>FINANCIAL SECTION</v>
      </c>
      <c r="B21" s="689" t="s">
        <v>1566</v>
      </c>
      <c r="C21" s="674"/>
    </row>
    <row r="22" spans="1:3" x14ac:dyDescent="0.25">
      <c r="A22" s="678" t="str">
        <f>UPPER(B22)</f>
        <v>UTILITY PLANT IN SERVICE</v>
      </c>
      <c r="B22" s="678" t="s">
        <v>147</v>
      </c>
      <c r="C22" s="576" t="s">
        <v>1009</v>
      </c>
    </row>
    <row r="23" spans="1:3" x14ac:dyDescent="0.25">
      <c r="A23" s="678" t="s">
        <v>1529</v>
      </c>
      <c r="B23" s="678"/>
      <c r="C23" s="576">
        <v>26</v>
      </c>
    </row>
    <row r="24" spans="1:3" ht="12.75" customHeight="1" x14ac:dyDescent="0.25">
      <c r="A24" s="677" t="str">
        <f t="shared" si="1"/>
        <v>CONSTRUCTION OVERHEADS</v>
      </c>
      <c r="B24" s="678" t="s">
        <v>1271</v>
      </c>
      <c r="C24" s="576">
        <v>27</v>
      </c>
    </row>
    <row r="25" spans="1:3" ht="12.75" customHeight="1" x14ac:dyDescent="0.25">
      <c r="A25" s="677" t="str">
        <f t="shared" si="1"/>
        <v>SUMMARY OF ACCUMULATED PROVISION FOR DEPRECIATION, AMORTIZATION AND DEPLETION</v>
      </c>
      <c r="B25" s="677" t="str">
        <f>UPPER("Summary of accumulated provision for depreciation, amortization and depletion")</f>
        <v>SUMMARY OF ACCUMULATED PROVISION FOR DEPRECIATION, AMORTIZATION AND DEPLETION</v>
      </c>
      <c r="C25" s="674">
        <v>28</v>
      </c>
    </row>
    <row r="26" spans="1:3" ht="12.75" customHeight="1" x14ac:dyDescent="0.25">
      <c r="A26" s="677" t="str">
        <f t="shared" si="1"/>
        <v>ACCUMULATED PROVISIONS FOR DEPRECIATION OF UTILITY PLANT</v>
      </c>
      <c r="B26" s="677" t="str">
        <f>UPPER("Accumulated provisions for depreciation of utility plant")</f>
        <v>ACCUMULATED PROVISIONS FOR DEPRECIATION OF UTILITY PLANT</v>
      </c>
      <c r="C26" s="674">
        <v>28</v>
      </c>
    </row>
    <row r="27" spans="1:3" ht="12.75" customHeight="1" x14ac:dyDescent="0.25">
      <c r="A27" s="677" t="str">
        <f t="shared" si="1"/>
        <v>OTHER ACCUMULATED PROVISIONS FOR DEPRECIATION AND AMORTIZATION OF UTILITY PLANT</v>
      </c>
      <c r="B27" s="677" t="str">
        <f>UPPER("Other accumulated provisions for depreciation and amortization of utility plant")</f>
        <v>OTHER ACCUMULATED PROVISIONS FOR DEPRECIATION AND AMORTIZATION OF UTILITY PLANT</v>
      </c>
      <c r="C27" s="674">
        <v>29</v>
      </c>
    </row>
    <row r="28" spans="1:3" ht="12.75" customHeight="1" x14ac:dyDescent="0.25">
      <c r="A28" s="677" t="str">
        <f t="shared" si="1"/>
        <v>ACCUMULATED PROVISION FOR UNCOLLECTIBLE ACCOUNTS- CR</v>
      </c>
      <c r="B28" s="677" t="str">
        <f>UPPER("Accumulated provision for Uncollectible accounts- Cr")</f>
        <v>ACCUMULATED PROVISION FOR UNCOLLECTIBLE ACCOUNTS- CR</v>
      </c>
      <c r="C28" s="674">
        <v>29</v>
      </c>
    </row>
    <row r="29" spans="1:3" ht="12.75" customHeight="1" x14ac:dyDescent="0.25">
      <c r="A29" s="677" t="str">
        <f t="shared" si="1"/>
        <v>NONUTILITY PROPERTY</v>
      </c>
      <c r="B29" s="677" t="str">
        <f>UPPER("Nonutility property")</f>
        <v>NONUTILITY PROPERTY</v>
      </c>
      <c r="C29" s="674">
        <v>30</v>
      </c>
    </row>
    <row r="30" spans="1:3" ht="12.75" customHeight="1" x14ac:dyDescent="0.25">
      <c r="A30" s="677" t="str">
        <f t="shared" si="1"/>
        <v>ACCUMULATED PROVISION FOR DEPRECIATION AND AMORTIZATION OF NONUTILITY PROPERTY</v>
      </c>
      <c r="B30" s="677" t="str">
        <f>UPPER("Accumulated provision for depreciation and amortization of nonutility property")</f>
        <v>ACCUMULATED PROVISION FOR DEPRECIATION AND AMORTIZATION OF NONUTILITY PROPERTY</v>
      </c>
      <c r="C30" s="674">
        <v>30</v>
      </c>
    </row>
    <row r="31" spans="1:3" ht="12.75" customHeight="1" x14ac:dyDescent="0.25">
      <c r="A31" s="677" t="str">
        <f t="shared" si="1"/>
        <v>INVESTMENTS</v>
      </c>
      <c r="B31" s="677" t="str">
        <f>UPPER("Investments")</f>
        <v>INVESTMENTS</v>
      </c>
      <c r="C31" s="674">
        <v>31</v>
      </c>
    </row>
    <row r="32" spans="1:3" ht="12.75" customHeight="1" x14ac:dyDescent="0.25">
      <c r="A32" s="677" t="str">
        <f t="shared" si="1"/>
        <v>SPECIAL FUNDS</v>
      </c>
      <c r="B32" s="677" t="str">
        <f>UPPER("Special funds")</f>
        <v>SPECIAL FUNDS</v>
      </c>
      <c r="C32" s="674">
        <v>32</v>
      </c>
    </row>
    <row r="33" spans="1:3" ht="12.75" customHeight="1" x14ac:dyDescent="0.25">
      <c r="A33" s="677" t="str">
        <f t="shared" si="1"/>
        <v>NOTES RECEIVABLE</v>
      </c>
      <c r="B33" s="677" t="str">
        <f>UPPER("Notes receivable")</f>
        <v>NOTES RECEIVABLE</v>
      </c>
      <c r="C33" s="674">
        <v>32</v>
      </c>
    </row>
    <row r="34" spans="1:3" ht="12.75" customHeight="1" x14ac:dyDescent="0.25">
      <c r="A34" s="677" t="str">
        <f t="shared" si="1"/>
        <v>ACCOUNTS RECEIVABLE</v>
      </c>
      <c r="B34" s="677" t="str">
        <f>UPPER("Accounts Receivable")</f>
        <v>ACCOUNTS RECEIVABLE</v>
      </c>
      <c r="C34" s="674">
        <v>33</v>
      </c>
    </row>
    <row r="35" spans="1:3" ht="12.75" customHeight="1" x14ac:dyDescent="0.25">
      <c r="A35" s="677" t="str">
        <f t="shared" si="1"/>
        <v>RECEIVABLES FROM ASSOCIATED COMPANIES</v>
      </c>
      <c r="B35" s="677" t="str">
        <f>UPPER("Receivables from associated companies")</f>
        <v>RECEIVABLES FROM ASSOCIATED COMPANIES</v>
      </c>
      <c r="C35" s="674">
        <v>33</v>
      </c>
    </row>
    <row r="36" spans="1:3" ht="12.75" customHeight="1" x14ac:dyDescent="0.25">
      <c r="A36" s="677" t="str">
        <f t="shared" si="1"/>
        <v>MATERIALS AND SUPPLIES</v>
      </c>
      <c r="B36" s="677" t="str">
        <f>UPPER("Materials and supplies")</f>
        <v>MATERIALS AND SUPPLIES</v>
      </c>
      <c r="C36" s="674">
        <v>34</v>
      </c>
    </row>
    <row r="37" spans="1:3" ht="12.75" customHeight="1" x14ac:dyDescent="0.25">
      <c r="A37" s="677" t="str">
        <f t="shared" si="1"/>
        <v>PRODUCTION FUEL AND OIL STOCKS</v>
      </c>
      <c r="B37" s="677" t="str">
        <f>UPPER("Production fuel and oil stocks")</f>
        <v>PRODUCTION FUEL AND OIL STOCKS</v>
      </c>
      <c r="C37" s="674">
        <v>35</v>
      </c>
    </row>
    <row r="38" spans="1:3" ht="12.75" customHeight="1" x14ac:dyDescent="0.25">
      <c r="A38" s="677" t="str">
        <f t="shared" si="1"/>
        <v>PREPAYMENTS</v>
      </c>
      <c r="B38" s="677" t="str">
        <f>UPPER("Prepayments")</f>
        <v>PREPAYMENTS</v>
      </c>
      <c r="C38" s="674">
        <v>36</v>
      </c>
    </row>
    <row r="39" spans="1:3" ht="12.75" customHeight="1" x14ac:dyDescent="0.25">
      <c r="A39" s="677" t="str">
        <f t="shared" si="1"/>
        <v>MISCELLANEOUS CURRENT AND ACCRUED ASSETS</v>
      </c>
      <c r="B39" s="677" t="str">
        <f>UPPER("Miscellaneous current and accrued assets")</f>
        <v>MISCELLANEOUS CURRENT AND ACCRUED ASSETS</v>
      </c>
      <c r="C39" s="674">
        <v>36</v>
      </c>
    </row>
    <row r="40" spans="1:3" ht="12.75" customHeight="1" x14ac:dyDescent="0.25">
      <c r="A40" s="677" t="str">
        <f t="shared" si="1"/>
        <v>EXTRAORDINARY PROPERTY LOSSES</v>
      </c>
      <c r="B40" s="677" t="str">
        <f>UPPER("Extraordinary property losses")</f>
        <v>EXTRAORDINARY PROPERTY LOSSES</v>
      </c>
      <c r="C40" s="674">
        <v>36</v>
      </c>
    </row>
    <row r="41" spans="1:3" ht="12.75" customHeight="1" x14ac:dyDescent="0.25">
      <c r="A41" s="677" t="str">
        <f t="shared" si="1"/>
        <v>UNAMORTIZED DEBT DISCOUNT AND EXPENSE AND UNAMORTIZED PREMIUM ON DEBT</v>
      </c>
      <c r="B41" s="677" t="str">
        <f>UPPER("Unamortized debt discount and expense and unamortized premium on debt")</f>
        <v>UNAMORTIZED DEBT DISCOUNT AND EXPENSE AND UNAMORTIZED PREMIUM ON DEBT</v>
      </c>
      <c r="C41" s="674">
        <v>37</v>
      </c>
    </row>
    <row r="42" spans="1:3" ht="12.75" customHeight="1" x14ac:dyDescent="0.25">
      <c r="A42" s="677" t="str">
        <f t="shared" si="1"/>
        <v>PRELIMINARY NATURAL GAS SURVEY AND INVESTIGATION CHARGES</v>
      </c>
      <c r="B42" s="677" t="str">
        <f>UPPER("Preliminary natural gas survey and investigation charges")</f>
        <v>PRELIMINARY NATURAL GAS SURVEY AND INVESTIGATION CHARGES</v>
      </c>
      <c r="C42" s="674">
        <v>38</v>
      </c>
    </row>
    <row r="43" spans="1:3" ht="12.75" customHeight="1" x14ac:dyDescent="0.25">
      <c r="A43" s="677" t="str">
        <f t="shared" si="1"/>
        <v>CLEARING ACCOUNTS</v>
      </c>
      <c r="B43" s="677" t="s">
        <v>887</v>
      </c>
      <c r="C43" s="674">
        <v>38</v>
      </c>
    </row>
    <row r="44" spans="1:3" ht="12.75" customHeight="1" x14ac:dyDescent="0.25">
      <c r="A44" s="677" t="str">
        <f t="shared" si="1"/>
        <v>MISCELLANEOUS DEFERRED DEBITS</v>
      </c>
      <c r="B44" s="677" t="s">
        <v>846</v>
      </c>
      <c r="C44" s="674">
        <v>39</v>
      </c>
    </row>
    <row r="45" spans="1:3" ht="12.75" customHeight="1" x14ac:dyDescent="0.25">
      <c r="A45" s="677" t="str">
        <f t="shared" si="1"/>
        <v>DISCOUNT ON CAPITAL STOCK AND CAPITAL STOCK EXPENSE</v>
      </c>
      <c r="B45" s="677" t="s">
        <v>662</v>
      </c>
      <c r="C45" s="674">
        <v>39</v>
      </c>
    </row>
    <row r="46" spans="1:3" ht="12.75" customHeight="1" x14ac:dyDescent="0.25">
      <c r="A46" s="677" t="str">
        <f t="shared" si="1"/>
        <v>CAPITAL STOCK</v>
      </c>
      <c r="B46" s="677" t="s">
        <v>663</v>
      </c>
      <c r="C46" s="674">
        <v>40</v>
      </c>
    </row>
    <row r="47" spans="1:3" ht="12.75" customHeight="1" x14ac:dyDescent="0.25">
      <c r="A47" s="677" t="str">
        <f t="shared" si="1"/>
        <v>STOCK SUBSCRIBED, STOCK LIABILITY FOR CONVERSION, PREMIUM ON CAPITAL STOCK AND INSTALLMENTS RECEIVED ON CAPITAL STOCK</v>
      </c>
      <c r="B47" s="677" t="s">
        <v>1018</v>
      </c>
      <c r="C47" s="674">
        <v>41</v>
      </c>
    </row>
    <row r="48" spans="1:3" ht="12.75" customHeight="1" x14ac:dyDescent="0.25">
      <c r="A48" s="677" t="str">
        <f t="shared" si="1"/>
        <v>OTHER PAID IN CAPITAL</v>
      </c>
      <c r="B48" s="677" t="s">
        <v>664</v>
      </c>
      <c r="C48" s="674">
        <v>42</v>
      </c>
    </row>
    <row r="49" spans="1:3" ht="12.75" customHeight="1" x14ac:dyDescent="0.25">
      <c r="A49" s="677" t="str">
        <f t="shared" si="1"/>
        <v>LONG TERM DEBT</v>
      </c>
      <c r="B49" s="677" t="s">
        <v>665</v>
      </c>
      <c r="C49" s="674">
        <v>43</v>
      </c>
    </row>
    <row r="50" spans="1:3" ht="12.75" customHeight="1" x14ac:dyDescent="0.25">
      <c r="A50" s="677" t="str">
        <f t="shared" si="1"/>
        <v>NOTES PAYABLE</v>
      </c>
      <c r="B50" s="677" t="s">
        <v>666</v>
      </c>
      <c r="C50" s="674">
        <v>44</v>
      </c>
    </row>
    <row r="51" spans="1:3" x14ac:dyDescent="0.25">
      <c r="A51" s="677" t="str">
        <f t="shared" si="1"/>
        <v>PAYABLES TO ASSOCIATED COMPANIES</v>
      </c>
      <c r="B51" s="677" t="s">
        <v>667</v>
      </c>
      <c r="C51" s="675">
        <v>44</v>
      </c>
    </row>
    <row r="52" spans="1:3" ht="12.75" customHeight="1" x14ac:dyDescent="0.25">
      <c r="A52" s="677" t="str">
        <f t="shared" si="1"/>
        <v>TAXES ACCRUED</v>
      </c>
      <c r="B52" s="677" t="s">
        <v>668</v>
      </c>
      <c r="C52" s="674">
        <v>45</v>
      </c>
    </row>
    <row r="53" spans="1:3" ht="12.75" customHeight="1" x14ac:dyDescent="0.25">
      <c r="A53" s="677" t="str">
        <f t="shared" si="1"/>
        <v>INTEREST ACCRUED</v>
      </c>
      <c r="B53" s="677" t="s">
        <v>669</v>
      </c>
      <c r="C53" s="674">
        <v>46</v>
      </c>
    </row>
    <row r="54" spans="1:3" ht="12.75" customHeight="1" x14ac:dyDescent="0.25">
      <c r="A54" s="677" t="str">
        <f t="shared" si="1"/>
        <v>MISCELLANEOUS CURRENT AND ACCRUED LIABILITIES</v>
      </c>
      <c r="B54" s="677" t="s">
        <v>670</v>
      </c>
      <c r="C54" s="674">
        <v>46</v>
      </c>
    </row>
    <row r="55" spans="1:3" ht="12.75" customHeight="1" x14ac:dyDescent="0.25">
      <c r="A55" s="677" t="str">
        <f t="shared" si="1"/>
        <v>OPERATING PROVISIONS</v>
      </c>
      <c r="B55" s="677" t="s">
        <v>671</v>
      </c>
      <c r="C55" s="674">
        <v>47</v>
      </c>
    </row>
    <row r="56" spans="1:3" x14ac:dyDescent="0.25">
      <c r="A56" s="678" t="str">
        <f>UPPER(B56)</f>
        <v>PURCHASED GAS</v>
      </c>
      <c r="B56" s="678" t="s">
        <v>1375</v>
      </c>
      <c r="C56" s="576" t="s">
        <v>1530</v>
      </c>
    </row>
    <row r="57" spans="1:3" ht="12.75" customHeight="1" x14ac:dyDescent="0.25">
      <c r="A57" s="677" t="str">
        <f t="shared" si="1"/>
        <v>GAS HOLDERS</v>
      </c>
      <c r="B57" s="678" t="s">
        <v>1376</v>
      </c>
      <c r="C57" s="576">
        <v>50</v>
      </c>
    </row>
    <row r="58" spans="1:3" ht="12.75" customHeight="1" x14ac:dyDescent="0.25">
      <c r="A58" s="677" t="str">
        <f t="shared" si="1"/>
        <v>UNDERGROUND GAS STORAGE STATISTICS</v>
      </c>
      <c r="B58" s="678" t="s">
        <v>1377</v>
      </c>
      <c r="C58" s="576">
        <v>51</v>
      </c>
    </row>
    <row r="59" spans="1:3" x14ac:dyDescent="0.25">
      <c r="A59" s="678" t="str">
        <f>UPPER(B59)</f>
        <v>SALES OF GAS BY COMMUNITIES</v>
      </c>
      <c r="B59" s="678" t="s">
        <v>1378</v>
      </c>
      <c r="C59" s="576" t="s">
        <v>1531</v>
      </c>
    </row>
    <row r="60" spans="1:3" x14ac:dyDescent="0.25">
      <c r="A60" s="678" t="str">
        <f>UPPER(B60)</f>
        <v>MAIN LINE INDUSTRIAL SALES OF GAS</v>
      </c>
      <c r="B60" s="678" t="s">
        <v>1379</v>
      </c>
      <c r="C60" s="576" t="s">
        <v>1532</v>
      </c>
    </row>
    <row r="61" spans="1:3" ht="12.75" customHeight="1" x14ac:dyDescent="0.25">
      <c r="A61" s="677" t="str">
        <f t="shared" si="1"/>
        <v>INCOME FROM UTILITY PLANT LEASED TO OTHERS</v>
      </c>
      <c r="B61" s="677" t="s">
        <v>754</v>
      </c>
      <c r="C61" s="674">
        <v>56</v>
      </c>
    </row>
    <row r="62" spans="1:3" ht="12.75" customHeight="1" x14ac:dyDescent="0.25">
      <c r="A62" s="677" t="str">
        <f t="shared" si="1"/>
        <v>INCOME FROM MERCHANDISING, JOBBING, AND CONTRACT WORK</v>
      </c>
      <c r="B62" s="677" t="s">
        <v>672</v>
      </c>
      <c r="C62" s="674">
        <v>57</v>
      </c>
    </row>
    <row r="63" spans="1:3" ht="12.75" customHeight="1" x14ac:dyDescent="0.25">
      <c r="A63" s="677" t="str">
        <f t="shared" si="1"/>
        <v>OTHER MISCELLANEOUS INCOME ACCOUNTS</v>
      </c>
      <c r="B63" s="677" t="s">
        <v>139</v>
      </c>
      <c r="C63" s="674">
        <v>58</v>
      </c>
    </row>
    <row r="64" spans="1:3" ht="12.75" customHeight="1" x14ac:dyDescent="0.25">
      <c r="A64" s="677" t="str">
        <f t="shared" si="1"/>
        <v>MISCELLANEOUS INCOME DEDUCTIONS AND INTEREST CHARGES ACCOUNTS</v>
      </c>
      <c r="B64" s="677" t="s">
        <v>140</v>
      </c>
      <c r="C64" s="674">
        <v>59</v>
      </c>
    </row>
    <row r="65" spans="1:3" ht="12.75" customHeight="1" x14ac:dyDescent="0.25">
      <c r="A65" s="677" t="str">
        <f t="shared" si="1"/>
        <v>DISTRIBUTION OF SALARIES AND WAGES</v>
      </c>
      <c r="B65" s="678" t="s">
        <v>141</v>
      </c>
      <c r="C65" s="576">
        <v>60</v>
      </c>
    </row>
    <row r="66" spans="1:3" ht="12.75" customHeight="1" x14ac:dyDescent="0.25">
      <c r="A66" s="677" t="str">
        <f t="shared" si="1"/>
        <v>OFFICERS AND EXECUTIVES SALARIES</v>
      </c>
      <c r="B66" s="678" t="s">
        <v>142</v>
      </c>
      <c r="C66" s="576">
        <v>60</v>
      </c>
    </row>
    <row r="67" spans="1:3" ht="13.5" customHeight="1" x14ac:dyDescent="0.25">
      <c r="A67" s="677" t="str">
        <f t="shared" si="1"/>
        <v>ITEMIZED EXPENSES PER UNIT</v>
      </c>
      <c r="B67" s="678" t="s">
        <v>145</v>
      </c>
      <c r="C67" s="576">
        <v>61</v>
      </c>
    </row>
    <row r="68" spans="1:3" x14ac:dyDescent="0.25">
      <c r="A68" s="679" t="str">
        <f>UPPER(B68)</f>
        <v>SALES FOR RESALE</v>
      </c>
      <c r="B68" s="679" t="s">
        <v>148</v>
      </c>
      <c r="C68" s="568">
        <v>62</v>
      </c>
    </row>
    <row r="69" spans="1:3" x14ac:dyDescent="0.25">
      <c r="A69" s="678" t="str">
        <f t="shared" ref="A69:A89" si="2">UPPER(B69)</f>
        <v>TAXES</v>
      </c>
      <c r="B69" s="678" t="s">
        <v>986</v>
      </c>
      <c r="C69" s="576">
        <v>62</v>
      </c>
    </row>
    <row r="70" spans="1:3" x14ac:dyDescent="0.25">
      <c r="A70" s="678" t="str">
        <f t="shared" si="2"/>
        <v>INTERDEPARTMENTAL SALES</v>
      </c>
      <c r="B70" s="678" t="s">
        <v>149</v>
      </c>
      <c r="C70" s="568">
        <v>63</v>
      </c>
    </row>
    <row r="71" spans="1:3" x14ac:dyDescent="0.25">
      <c r="A71" s="678" t="str">
        <f t="shared" si="2"/>
        <v>OTHER GAS REVENUES</v>
      </c>
      <c r="B71" s="678" t="s">
        <v>150</v>
      </c>
      <c r="C71" s="576">
        <v>64</v>
      </c>
    </row>
    <row r="72" spans="1:3" x14ac:dyDescent="0.25">
      <c r="A72" s="678" t="str">
        <f t="shared" si="2"/>
        <v>OTHER OPERATING REVENUES</v>
      </c>
      <c r="B72" s="678" t="s">
        <v>151</v>
      </c>
      <c r="C72" s="568">
        <v>65</v>
      </c>
    </row>
    <row r="73" spans="1:3" x14ac:dyDescent="0.25">
      <c r="A73" s="678" t="str">
        <f t="shared" si="2"/>
        <v>OPERATING REVENUES</v>
      </c>
      <c r="B73" s="678" t="s">
        <v>143</v>
      </c>
      <c r="C73" s="576">
        <v>66</v>
      </c>
    </row>
    <row r="74" spans="1:3" x14ac:dyDescent="0.25">
      <c r="A74" s="678" t="str">
        <f t="shared" si="2"/>
        <v>OPERATING EXPENSES</v>
      </c>
      <c r="B74" s="678" t="s">
        <v>144</v>
      </c>
      <c r="C74" s="576">
        <v>67</v>
      </c>
    </row>
    <row r="75" spans="1:3" x14ac:dyDescent="0.25">
      <c r="A75" s="678" t="str">
        <f>UPPER(B75)</f>
        <v>OPERATION AND MAINTENANCE EXPENSES</v>
      </c>
      <c r="B75" s="678" t="s">
        <v>152</v>
      </c>
      <c r="C75" s="576" t="s">
        <v>1533</v>
      </c>
    </row>
    <row r="76" spans="1:3" x14ac:dyDescent="0.25">
      <c r="A76" s="678" t="str">
        <f>UPPER(B76)</f>
        <v>INCOME STATEMENT</v>
      </c>
      <c r="B76" s="677" t="str">
        <f>UPPER("Income statement")</f>
        <v>INCOME STATEMENT</v>
      </c>
      <c r="C76" s="674" t="s">
        <v>1534</v>
      </c>
    </row>
    <row r="77" spans="1:3" x14ac:dyDescent="0.25">
      <c r="A77" s="678" t="str">
        <f t="shared" si="2"/>
        <v>RETAINED EARNINGS STATEMENT</v>
      </c>
      <c r="B77" s="677" t="str">
        <f>UPPER("Retained earnings statement")</f>
        <v>RETAINED EARNINGS STATEMENT</v>
      </c>
      <c r="C77" s="674">
        <v>78</v>
      </c>
    </row>
    <row r="78" spans="1:3" x14ac:dyDescent="0.25">
      <c r="A78" s="678" t="str">
        <f t="shared" si="2"/>
        <v>RETAINED EARNINGS</v>
      </c>
      <c r="B78" s="677" t="s">
        <v>326</v>
      </c>
      <c r="C78" s="674">
        <v>78</v>
      </c>
    </row>
    <row r="79" spans="1:3" x14ac:dyDescent="0.25">
      <c r="A79" s="678" t="str">
        <f>UPPER(B79)</f>
        <v>BALANCE SHEET</v>
      </c>
      <c r="B79" s="677" t="str">
        <f>UPPER("Balance sheet")</f>
        <v>BALANCE SHEET</v>
      </c>
      <c r="C79" s="674" t="s">
        <v>1535</v>
      </c>
    </row>
    <row r="80" spans="1:3" x14ac:dyDescent="0.25">
      <c r="A80" s="678" t="str">
        <f t="shared" si="2"/>
        <v>NOTES TO INCOME STATEMENT OR BALANCE SHEET</v>
      </c>
      <c r="B80" s="677" t="str">
        <f>UPPER("Notes to income statement or balance sheet")</f>
        <v>NOTES TO INCOME STATEMENT OR BALANCE SHEET</v>
      </c>
      <c r="C80" s="674">
        <v>81</v>
      </c>
    </row>
    <row r="81" spans="1:3" x14ac:dyDescent="0.25">
      <c r="A81" s="678" t="str">
        <f t="shared" si="2"/>
        <v>GAS OPERATING REVENUES AND STATISTICS</v>
      </c>
      <c r="B81" s="678" t="s">
        <v>146</v>
      </c>
      <c r="C81" s="576">
        <v>82</v>
      </c>
    </row>
    <row r="82" spans="1:3" x14ac:dyDescent="0.25">
      <c r="A82" s="678" t="str">
        <f t="shared" si="2"/>
        <v>FIVE YEAR HISTORY</v>
      </c>
      <c r="B82" s="678" t="s">
        <v>1382</v>
      </c>
      <c r="C82" s="576">
        <v>83</v>
      </c>
    </row>
    <row r="83" spans="1:3" x14ac:dyDescent="0.25">
      <c r="A83" s="678" t="str">
        <f t="shared" si="2"/>
        <v>RESIDUAL STOCK ACCOUNTS</v>
      </c>
      <c r="B83" s="678" t="s">
        <v>153</v>
      </c>
      <c r="C83" s="576">
        <v>84</v>
      </c>
    </row>
    <row r="84" spans="1:3" x14ac:dyDescent="0.25">
      <c r="A84" s="678" t="str">
        <f>UPPER(B84)</f>
        <v>SUMMARY OF GAS ACCOUNT</v>
      </c>
      <c r="B84" s="678" t="s">
        <v>154</v>
      </c>
      <c r="C84" s="576" t="s">
        <v>1536</v>
      </c>
    </row>
    <row r="85" spans="1:3" x14ac:dyDescent="0.25">
      <c r="A85" s="678" t="str">
        <f>UPPER(B85)</f>
        <v>SYSTEM LOAD STATISTICS</v>
      </c>
      <c r="B85" s="678" t="s">
        <v>155</v>
      </c>
      <c r="C85" s="576" t="s">
        <v>1537</v>
      </c>
    </row>
    <row r="86" spans="1:3" x14ac:dyDescent="0.25">
      <c r="A86" s="678" t="str">
        <f>UPPER(B86)</f>
        <v>PRODUCTION STATISTICS</v>
      </c>
      <c r="B86" s="678" t="s">
        <v>156</v>
      </c>
      <c r="C86" s="576" t="s">
        <v>1538</v>
      </c>
    </row>
    <row r="87" spans="1:3" x14ac:dyDescent="0.25">
      <c r="A87" s="679" t="str">
        <f t="shared" si="2"/>
        <v>GAS METERS</v>
      </c>
      <c r="B87" s="679" t="s">
        <v>1380</v>
      </c>
      <c r="C87" s="568">
        <v>91</v>
      </c>
    </row>
    <row r="88" spans="1:3" x14ac:dyDescent="0.25">
      <c r="A88" s="678" t="str">
        <f t="shared" si="2"/>
        <v>GAS MAINS</v>
      </c>
      <c r="B88" s="678" t="s">
        <v>1381</v>
      </c>
      <c r="C88" s="576">
        <v>91</v>
      </c>
    </row>
    <row r="89" spans="1:3" x14ac:dyDescent="0.25">
      <c r="A89" s="678" t="str">
        <f t="shared" si="2"/>
        <v>NOTES TO ANNUAL REPORTS - CHANGES AND OCCURRENCES</v>
      </c>
      <c r="B89" s="678" t="s">
        <v>753</v>
      </c>
      <c r="C89" s="576">
        <v>92</v>
      </c>
    </row>
    <row r="90" spans="1:3" ht="13" thickBot="1" x14ac:dyDescent="0.3">
      <c r="A90" s="750" t="s">
        <v>1869</v>
      </c>
      <c r="B90" s="681" t="s">
        <v>261</v>
      </c>
      <c r="C90" s="577">
        <v>93</v>
      </c>
    </row>
    <row r="91" spans="1:3" x14ac:dyDescent="0.25">
      <c r="B91" s="72"/>
    </row>
    <row r="92" spans="1:3" x14ac:dyDescent="0.25">
      <c r="B92" s="72"/>
    </row>
    <row r="93" spans="1:3" x14ac:dyDescent="0.25">
      <c r="B93" s="72"/>
    </row>
    <row r="94" spans="1:3" x14ac:dyDescent="0.25">
      <c r="B94" s="72"/>
    </row>
    <row r="95" spans="1:3" x14ac:dyDescent="0.25">
      <c r="B95" s="72"/>
    </row>
    <row r="96" spans="1:3" x14ac:dyDescent="0.25">
      <c r="B96" s="72"/>
    </row>
    <row r="97" spans="2:2" x14ac:dyDescent="0.25">
      <c r="B97" s="72"/>
    </row>
    <row r="98" spans="2:2" x14ac:dyDescent="0.25">
      <c r="B98" s="72"/>
    </row>
    <row r="99" spans="2:2" x14ac:dyDescent="0.25">
      <c r="B99" s="72"/>
    </row>
    <row r="100" spans="2:2" x14ac:dyDescent="0.25">
      <c r="B100" s="72"/>
    </row>
    <row r="101" spans="2:2" x14ac:dyDescent="0.25">
      <c r="B101" s="72"/>
    </row>
    <row r="102" spans="2:2" x14ac:dyDescent="0.25">
      <c r="B102" s="72"/>
    </row>
    <row r="103" spans="2:2" x14ac:dyDescent="0.25">
      <c r="B103" s="72"/>
    </row>
    <row r="104" spans="2:2" x14ac:dyDescent="0.25">
      <c r="B104" s="72"/>
    </row>
    <row r="105" spans="2:2" x14ac:dyDescent="0.25">
      <c r="B105" s="72"/>
    </row>
    <row r="106" spans="2:2" x14ac:dyDescent="0.25">
      <c r="B106" s="72"/>
    </row>
    <row r="107" spans="2:2" x14ac:dyDescent="0.25">
      <c r="B107" s="72"/>
    </row>
    <row r="108" spans="2:2" x14ac:dyDescent="0.25">
      <c r="B108" s="72"/>
    </row>
    <row r="109" spans="2:2" x14ac:dyDescent="0.25">
      <c r="B109" s="72"/>
    </row>
    <row r="110" spans="2:2" x14ac:dyDescent="0.25">
      <c r="B110" s="72"/>
    </row>
    <row r="111" spans="2:2" x14ac:dyDescent="0.25">
      <c r="B111" s="72"/>
    </row>
    <row r="112" spans="2:2" x14ac:dyDescent="0.25">
      <c r="B112" s="72"/>
    </row>
    <row r="113" spans="2:2" x14ac:dyDescent="0.25">
      <c r="B113" s="72"/>
    </row>
    <row r="114" spans="2:2" x14ac:dyDescent="0.25">
      <c r="B114" s="72"/>
    </row>
    <row r="115" spans="2:2" x14ac:dyDescent="0.25">
      <c r="B115" s="72"/>
    </row>
    <row r="116" spans="2:2" x14ac:dyDescent="0.25">
      <c r="B116" s="72"/>
    </row>
    <row r="117" spans="2:2" x14ac:dyDescent="0.25">
      <c r="B117" s="72"/>
    </row>
    <row r="118" spans="2:2" x14ac:dyDescent="0.25">
      <c r="B118" s="72"/>
    </row>
    <row r="119" spans="2:2" x14ac:dyDescent="0.25">
      <c r="B119" s="72"/>
    </row>
    <row r="120" spans="2:2" x14ac:dyDescent="0.25">
      <c r="B120" s="72"/>
    </row>
    <row r="121" spans="2:2" x14ac:dyDescent="0.25">
      <c r="B121" s="72"/>
    </row>
    <row r="122" spans="2:2" x14ac:dyDescent="0.25">
      <c r="B122" s="72"/>
    </row>
    <row r="123" spans="2:2" x14ac:dyDescent="0.25">
      <c r="B123" s="72"/>
    </row>
    <row r="124" spans="2:2" x14ac:dyDescent="0.25">
      <c r="B124" s="72"/>
    </row>
    <row r="125" spans="2:2" x14ac:dyDescent="0.25">
      <c r="B125" s="72"/>
    </row>
    <row r="126" spans="2:2" x14ac:dyDescent="0.25">
      <c r="B126" s="72"/>
    </row>
    <row r="127" spans="2:2" x14ac:dyDescent="0.25">
      <c r="B127" s="72"/>
    </row>
    <row r="128" spans="2:2" x14ac:dyDescent="0.25">
      <c r="B128" s="72"/>
    </row>
    <row r="129" spans="2:2" x14ac:dyDescent="0.25">
      <c r="B129" s="72"/>
    </row>
    <row r="130" spans="2:2" x14ac:dyDescent="0.25">
      <c r="B130" s="72"/>
    </row>
    <row r="131" spans="2:2" x14ac:dyDescent="0.25">
      <c r="B131" s="72"/>
    </row>
    <row r="132" spans="2:2" x14ac:dyDescent="0.25">
      <c r="B132" s="72"/>
    </row>
    <row r="133" spans="2:2" x14ac:dyDescent="0.25">
      <c r="B133" s="72"/>
    </row>
    <row r="134" spans="2:2" x14ac:dyDescent="0.25">
      <c r="B134" s="72"/>
    </row>
    <row r="135" spans="2:2" x14ac:dyDescent="0.25">
      <c r="B135" s="72"/>
    </row>
    <row r="136" spans="2:2" x14ac:dyDescent="0.25">
      <c r="B136" s="72"/>
    </row>
    <row r="137" spans="2:2" x14ac:dyDescent="0.25">
      <c r="B137" s="72"/>
    </row>
    <row r="138" spans="2:2" x14ac:dyDescent="0.25">
      <c r="B138" s="72"/>
    </row>
    <row r="139" spans="2:2" x14ac:dyDescent="0.25">
      <c r="B139" s="72"/>
    </row>
    <row r="140" spans="2:2" x14ac:dyDescent="0.25">
      <c r="B140" s="72"/>
    </row>
    <row r="141" spans="2:2" x14ac:dyDescent="0.25">
      <c r="B141" s="72"/>
    </row>
    <row r="142" spans="2:2" x14ac:dyDescent="0.25">
      <c r="B142" s="72"/>
    </row>
    <row r="143" spans="2:2" x14ac:dyDescent="0.25">
      <c r="B143" s="72"/>
    </row>
    <row r="144" spans="2:2" x14ac:dyDescent="0.25">
      <c r="B144" s="72"/>
    </row>
    <row r="145" spans="2:2" x14ac:dyDescent="0.25">
      <c r="B145" s="72"/>
    </row>
    <row r="146" spans="2:2" x14ac:dyDescent="0.25">
      <c r="B146" s="72"/>
    </row>
    <row r="147" spans="2:2" x14ac:dyDescent="0.25">
      <c r="B147" s="72"/>
    </row>
    <row r="148" spans="2:2" x14ac:dyDescent="0.25">
      <c r="B148" s="72"/>
    </row>
    <row r="149" spans="2:2" x14ac:dyDescent="0.25">
      <c r="B149" s="72"/>
    </row>
    <row r="150" spans="2:2" x14ac:dyDescent="0.25">
      <c r="B150" s="72"/>
    </row>
    <row r="151" spans="2:2" x14ac:dyDescent="0.25">
      <c r="B151" s="72"/>
    </row>
    <row r="152" spans="2:2" x14ac:dyDescent="0.25">
      <c r="B152" s="72"/>
    </row>
    <row r="153" spans="2:2" x14ac:dyDescent="0.25">
      <c r="B153" s="72"/>
    </row>
    <row r="154" spans="2:2" x14ac:dyDescent="0.25">
      <c r="B154" s="72"/>
    </row>
    <row r="155" spans="2:2" x14ac:dyDescent="0.25">
      <c r="B155" s="72"/>
    </row>
    <row r="156" spans="2:2" x14ac:dyDescent="0.25">
      <c r="B156" s="72"/>
    </row>
    <row r="157" spans="2:2" x14ac:dyDescent="0.25">
      <c r="B157" s="72"/>
    </row>
  </sheetData>
  <mergeCells count="1">
    <mergeCell ref="A1:C2"/>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H54"/>
  <sheetViews>
    <sheetView workbookViewId="0">
      <selection activeCell="A3" sqref="A3"/>
    </sheetView>
  </sheetViews>
  <sheetFormatPr defaultRowHeight="12.5" x14ac:dyDescent="0.25"/>
  <cols>
    <col min="1" max="1" width="27.26953125" customWidth="1"/>
    <col min="2" max="2" width="13.26953125" customWidth="1"/>
    <col min="3" max="3" width="7.7265625" customWidth="1"/>
    <col min="4" max="4" width="13.26953125" customWidth="1"/>
    <col min="5" max="5" width="7.7265625" customWidth="1"/>
    <col min="6" max="6" width="13.26953125" customWidth="1"/>
    <col min="7" max="7" width="14.26953125" hidden="1" customWidth="1"/>
    <col min="8" max="8" width="7.7265625" customWidth="1"/>
    <col min="10" max="10" width="17.54296875" customWidth="1"/>
  </cols>
  <sheetData>
    <row r="1" spans="1:8" x14ac:dyDescent="0.25">
      <c r="A1" s="1014">
        <f>'16'!A1:D1</f>
        <v>0</v>
      </c>
      <c r="B1" s="1014"/>
      <c r="C1" s="1014"/>
      <c r="D1" s="1015"/>
      <c r="F1" s="1061" t="s">
        <v>520</v>
      </c>
      <c r="G1" s="1062"/>
      <c r="H1" s="1063"/>
    </row>
    <row r="2" spans="1:8" x14ac:dyDescent="0.25">
      <c r="A2" t="s">
        <v>8</v>
      </c>
      <c r="C2" s="1"/>
      <c r="F2" s="1064">
        <f>'16'!E2</f>
        <v>45657</v>
      </c>
      <c r="G2" s="879"/>
      <c r="H2" s="1065"/>
    </row>
    <row r="4" spans="1:8" ht="13" x14ac:dyDescent="0.3">
      <c r="A4" s="1052" t="s">
        <v>1484</v>
      </c>
      <c r="B4" s="1052"/>
      <c r="C4" s="1052"/>
      <c r="D4" s="1052"/>
      <c r="E4" s="1052"/>
      <c r="F4" s="1052"/>
      <c r="G4" s="1052"/>
      <c r="H4" s="1052"/>
    </row>
    <row r="5" spans="1:8" ht="13" x14ac:dyDescent="0.3">
      <c r="A5" s="1052" t="s">
        <v>1485</v>
      </c>
      <c r="B5" s="1052"/>
      <c r="C5" s="1052"/>
      <c r="D5" s="1052"/>
      <c r="E5" s="1052"/>
      <c r="F5" s="1052"/>
      <c r="G5" s="1052"/>
      <c r="H5" s="1052"/>
    </row>
    <row r="7" spans="1:8" ht="13" x14ac:dyDescent="0.3">
      <c r="A7" s="761" t="s">
        <v>1486</v>
      </c>
      <c r="E7" s="138"/>
    </row>
    <row r="8" spans="1:8" ht="13" x14ac:dyDescent="0.3">
      <c r="A8" s="761" t="s">
        <v>1487</v>
      </c>
    </row>
    <row r="9" spans="1:8" ht="13" x14ac:dyDescent="0.3">
      <c r="A9" s="766" t="s">
        <v>1488</v>
      </c>
      <c r="B9" s="2"/>
      <c r="C9" s="2"/>
      <c r="D9" s="2"/>
      <c r="E9" s="2"/>
      <c r="F9" s="2"/>
      <c r="G9" s="2"/>
      <c r="H9" s="2"/>
    </row>
    <row r="10" spans="1:8" ht="12.75" customHeight="1" x14ac:dyDescent="0.3">
      <c r="A10" s="766" t="s">
        <v>1489</v>
      </c>
      <c r="B10" s="2"/>
      <c r="C10" s="2"/>
      <c r="D10" s="2"/>
      <c r="E10" s="2"/>
      <c r="F10" s="2"/>
      <c r="G10" s="2"/>
      <c r="H10" s="2"/>
    </row>
    <row r="11" spans="1:8" ht="13" x14ac:dyDescent="0.3">
      <c r="A11" s="770" t="s">
        <v>1490</v>
      </c>
      <c r="B11" s="242"/>
      <c r="C11" s="242"/>
      <c r="D11" s="242"/>
      <c r="E11" s="3"/>
      <c r="F11" s="477"/>
      <c r="G11" s="2"/>
      <c r="H11" s="3"/>
    </row>
    <row r="12" spans="1:8" ht="13" x14ac:dyDescent="0.3">
      <c r="A12" s="770" t="s">
        <v>1491</v>
      </c>
      <c r="B12" s="242"/>
      <c r="C12" s="242"/>
      <c r="D12" s="242"/>
      <c r="E12" s="3"/>
      <c r="F12" s="477"/>
      <c r="G12" s="2"/>
      <c r="H12" s="3"/>
    </row>
    <row r="13" spans="1:8" x14ac:dyDescent="0.25">
      <c r="A13" s="242"/>
      <c r="B13" s="242"/>
      <c r="C13" s="242"/>
      <c r="D13" s="242"/>
      <c r="E13" s="3"/>
      <c r="F13" s="477"/>
      <c r="G13" s="2"/>
      <c r="H13" s="3"/>
    </row>
    <row r="14" spans="1:8" x14ac:dyDescent="0.25">
      <c r="A14" s="2"/>
      <c r="B14" s="2"/>
      <c r="C14" s="2"/>
      <c r="D14" s="2"/>
      <c r="E14" s="2"/>
      <c r="F14" s="479"/>
      <c r="G14" s="2"/>
      <c r="H14" s="38"/>
    </row>
    <row r="15" spans="1:8" ht="25.5" customHeight="1" x14ac:dyDescent="0.25">
      <c r="A15" s="1039" t="s">
        <v>1492</v>
      </c>
      <c r="B15" s="1056" t="s">
        <v>1493</v>
      </c>
      <c r="C15" s="1057"/>
      <c r="D15" s="1056" t="s">
        <v>1494</v>
      </c>
      <c r="E15" s="1057"/>
      <c r="F15" s="1058" t="s">
        <v>1495</v>
      </c>
      <c r="G15" s="1059"/>
      <c r="H15" s="1060"/>
    </row>
    <row r="16" spans="1:8" ht="25" x14ac:dyDescent="0.25">
      <c r="A16" s="1041"/>
      <c r="B16" s="698" t="s">
        <v>1496</v>
      </c>
      <c r="C16" s="704" t="s">
        <v>909</v>
      </c>
      <c r="D16" s="698" t="s">
        <v>1497</v>
      </c>
      <c r="E16" s="722" t="s">
        <v>909</v>
      </c>
      <c r="F16" s="723" t="s">
        <v>1498</v>
      </c>
      <c r="G16" s="704"/>
      <c r="H16" s="724" t="s">
        <v>909</v>
      </c>
    </row>
    <row r="17" spans="1:8" x14ac:dyDescent="0.25">
      <c r="A17" s="453"/>
      <c r="B17" s="725" t="s">
        <v>217</v>
      </c>
      <c r="C17" s="56"/>
      <c r="D17" s="725" t="s">
        <v>217</v>
      </c>
      <c r="E17" s="56"/>
      <c r="F17" s="726" t="s">
        <v>217</v>
      </c>
      <c r="G17" s="56"/>
      <c r="H17" s="727"/>
    </row>
    <row r="18" spans="1:8" x14ac:dyDescent="0.25">
      <c r="A18" s="496"/>
      <c r="B18" s="728"/>
      <c r="C18" s="472"/>
      <c r="D18" s="728"/>
      <c r="E18" s="472"/>
      <c r="F18" s="729"/>
      <c r="G18" s="472"/>
      <c r="H18" s="730"/>
    </row>
    <row r="19" spans="1:8" x14ac:dyDescent="0.25">
      <c r="A19" s="496"/>
      <c r="B19" s="728"/>
      <c r="C19" s="472"/>
      <c r="D19" s="728"/>
      <c r="E19" s="472"/>
      <c r="F19" s="729"/>
      <c r="G19" s="472"/>
      <c r="H19" s="731"/>
    </row>
    <row r="20" spans="1:8" x14ac:dyDescent="0.25">
      <c r="A20" s="496"/>
      <c r="B20" s="728"/>
      <c r="C20" s="472"/>
      <c r="D20" s="728"/>
      <c r="E20" s="472"/>
      <c r="F20" s="729"/>
      <c r="G20" s="472"/>
      <c r="H20" s="731"/>
    </row>
    <row r="21" spans="1:8" x14ac:dyDescent="0.25">
      <c r="A21" s="496"/>
      <c r="B21" s="728"/>
      <c r="C21" s="472"/>
      <c r="D21" s="728"/>
      <c r="E21" s="472"/>
      <c r="F21" s="729"/>
      <c r="G21" s="472"/>
      <c r="H21" s="731"/>
    </row>
    <row r="22" spans="1:8" x14ac:dyDescent="0.25">
      <c r="A22" s="496"/>
      <c r="B22" s="728"/>
      <c r="C22" s="472"/>
      <c r="D22" s="728"/>
      <c r="E22" s="472"/>
      <c r="F22" s="729"/>
      <c r="G22" s="472"/>
      <c r="H22" s="731"/>
    </row>
    <row r="23" spans="1:8" x14ac:dyDescent="0.25">
      <c r="A23" s="496"/>
      <c r="B23" s="728"/>
      <c r="C23" s="472"/>
      <c r="D23" s="728"/>
      <c r="E23" s="472"/>
      <c r="F23" s="729"/>
      <c r="G23" s="472"/>
      <c r="H23" s="731"/>
    </row>
    <row r="24" spans="1:8" x14ac:dyDescent="0.25">
      <c r="A24" s="496"/>
      <c r="B24" s="728"/>
      <c r="C24" s="472"/>
      <c r="D24" s="728"/>
      <c r="E24" s="472"/>
      <c r="F24" s="729"/>
      <c r="G24" s="472"/>
      <c r="H24" s="731"/>
    </row>
    <row r="25" spans="1:8" x14ac:dyDescent="0.25">
      <c r="A25" s="496"/>
      <c r="B25" s="728"/>
      <c r="C25" s="472"/>
      <c r="D25" s="728"/>
      <c r="E25" s="472"/>
      <c r="F25" s="729"/>
      <c r="G25" s="472"/>
      <c r="H25" s="731"/>
    </row>
    <row r="26" spans="1:8" x14ac:dyDescent="0.25">
      <c r="A26" s="496"/>
      <c r="B26" s="728"/>
      <c r="C26" s="472"/>
      <c r="D26" s="728"/>
      <c r="E26" s="472"/>
      <c r="F26" s="729"/>
      <c r="G26" s="472"/>
      <c r="H26" s="731"/>
    </row>
    <row r="27" spans="1:8" x14ac:dyDescent="0.25">
      <c r="A27" s="496"/>
      <c r="B27" s="728"/>
      <c r="C27" s="472"/>
      <c r="D27" s="728"/>
      <c r="E27" s="472"/>
      <c r="F27" s="729"/>
      <c r="G27" s="472"/>
      <c r="H27" s="731"/>
    </row>
    <row r="28" spans="1:8" x14ac:dyDescent="0.25">
      <c r="A28" s="496"/>
      <c r="B28" s="728"/>
      <c r="C28" s="472"/>
      <c r="D28" s="728"/>
      <c r="E28" s="472"/>
      <c r="F28" s="729"/>
      <c r="G28" s="472"/>
      <c r="H28" s="731"/>
    </row>
    <row r="29" spans="1:8" x14ac:dyDescent="0.25">
      <c r="A29" s="496"/>
      <c r="B29" s="728"/>
      <c r="C29" s="472"/>
      <c r="D29" s="728"/>
      <c r="E29" s="472"/>
      <c r="F29" s="729"/>
      <c r="G29" s="472"/>
      <c r="H29" s="731"/>
    </row>
    <row r="30" spans="1:8" x14ac:dyDescent="0.25">
      <c r="A30" s="496"/>
      <c r="B30" s="728"/>
      <c r="C30" s="472"/>
      <c r="D30" s="728"/>
      <c r="E30" s="472"/>
      <c r="F30" s="729"/>
      <c r="G30" s="472"/>
      <c r="H30" s="731"/>
    </row>
    <row r="31" spans="1:8" x14ac:dyDescent="0.25">
      <c r="A31" s="496"/>
      <c r="B31" s="728"/>
      <c r="C31" s="472"/>
      <c r="D31" s="728"/>
      <c r="E31" s="472"/>
      <c r="F31" s="729"/>
      <c r="G31" s="472"/>
      <c r="H31" s="731"/>
    </row>
    <row r="32" spans="1:8" x14ac:dyDescent="0.25">
      <c r="A32" s="496"/>
      <c r="B32" s="728"/>
      <c r="C32" s="472"/>
      <c r="D32" s="728"/>
      <c r="E32" s="472"/>
      <c r="F32" s="729"/>
      <c r="G32" s="472"/>
      <c r="H32" s="731"/>
    </row>
    <row r="33" spans="1:8" ht="12.75" customHeight="1" x14ac:dyDescent="0.25">
      <c r="A33" s="496"/>
      <c r="B33" s="728"/>
      <c r="C33" s="472"/>
      <c r="D33" s="728"/>
      <c r="E33" s="472"/>
      <c r="F33" s="729"/>
      <c r="G33" s="472"/>
      <c r="H33" s="731"/>
    </row>
    <row r="34" spans="1:8" x14ac:dyDescent="0.25">
      <c r="A34" s="496"/>
      <c r="B34" s="728"/>
      <c r="C34" s="472"/>
      <c r="D34" s="728"/>
      <c r="E34" s="472"/>
      <c r="F34" s="729"/>
      <c r="G34" s="472"/>
      <c r="H34" s="731"/>
    </row>
    <row r="35" spans="1:8" x14ac:dyDescent="0.25">
      <c r="A35" s="496"/>
      <c r="B35" s="728"/>
      <c r="C35" s="472"/>
      <c r="D35" s="728"/>
      <c r="E35" s="472"/>
      <c r="F35" s="729"/>
      <c r="G35" s="472"/>
      <c r="H35" s="731"/>
    </row>
    <row r="36" spans="1:8" x14ac:dyDescent="0.25">
      <c r="A36" s="496"/>
      <c r="B36" s="728"/>
      <c r="C36" s="472"/>
      <c r="D36" s="728"/>
      <c r="E36" s="472"/>
      <c r="F36" s="729"/>
      <c r="G36" s="472"/>
      <c r="H36" s="731"/>
    </row>
    <row r="37" spans="1:8" x14ac:dyDescent="0.25">
      <c r="A37" s="496"/>
      <c r="B37" s="728"/>
      <c r="C37" s="472"/>
      <c r="D37" s="728"/>
      <c r="E37" s="472"/>
      <c r="F37" s="729"/>
      <c r="G37" s="472"/>
      <c r="H37" s="731"/>
    </row>
    <row r="38" spans="1:8" x14ac:dyDescent="0.25">
      <c r="A38" s="496"/>
      <c r="B38" s="728"/>
      <c r="C38" s="472"/>
      <c r="D38" s="728"/>
      <c r="E38" s="472"/>
      <c r="F38" s="729"/>
      <c r="G38" s="472"/>
      <c r="H38" s="731"/>
    </row>
    <row r="39" spans="1:8" x14ac:dyDescent="0.25">
      <c r="A39" s="496"/>
      <c r="B39" s="728"/>
      <c r="C39" s="472"/>
      <c r="D39" s="728"/>
      <c r="E39" s="472"/>
      <c r="F39" s="729"/>
      <c r="G39" s="472"/>
      <c r="H39" s="731"/>
    </row>
    <row r="40" spans="1:8" x14ac:dyDescent="0.25">
      <c r="A40" s="496"/>
      <c r="B40" s="728"/>
      <c r="C40" s="472"/>
      <c r="D40" s="728"/>
      <c r="E40" s="472"/>
      <c r="F40" s="729"/>
      <c r="G40" s="472"/>
      <c r="H40" s="731"/>
    </row>
    <row r="41" spans="1:8" x14ac:dyDescent="0.25">
      <c r="A41" s="496"/>
      <c r="B41" s="728"/>
      <c r="C41" s="472"/>
      <c r="D41" s="728"/>
      <c r="E41" s="472"/>
      <c r="F41" s="729"/>
      <c r="G41" s="472"/>
      <c r="H41" s="731"/>
    </row>
    <row r="42" spans="1:8" x14ac:dyDescent="0.25">
      <c r="A42" s="496"/>
      <c r="B42" s="728"/>
      <c r="C42" s="472"/>
      <c r="D42" s="728"/>
      <c r="E42" s="472"/>
      <c r="F42" s="729"/>
      <c r="G42" s="472"/>
      <c r="H42" s="731"/>
    </row>
    <row r="43" spans="1:8" x14ac:dyDescent="0.25">
      <c r="A43" s="496"/>
      <c r="B43" s="728"/>
      <c r="C43" s="472"/>
      <c r="D43" s="728"/>
      <c r="E43" s="472"/>
      <c r="F43" s="729"/>
      <c r="G43" s="472"/>
      <c r="H43" s="731"/>
    </row>
    <row r="44" spans="1:8" x14ac:dyDescent="0.25">
      <c r="A44" s="496"/>
      <c r="B44" s="728"/>
      <c r="C44" s="472"/>
      <c r="D44" s="728"/>
      <c r="E44" s="472"/>
      <c r="F44" s="729"/>
      <c r="G44" s="472"/>
      <c r="H44" s="731"/>
    </row>
    <row r="45" spans="1:8" x14ac:dyDescent="0.25">
      <c r="A45" s="496"/>
      <c r="B45" s="728"/>
      <c r="C45" s="472"/>
      <c r="D45" s="728"/>
      <c r="E45" s="472"/>
      <c r="F45" s="729"/>
      <c r="G45" s="472"/>
      <c r="H45" s="731"/>
    </row>
    <row r="46" spans="1:8" x14ac:dyDescent="0.25">
      <c r="A46" s="454"/>
      <c r="B46" s="21"/>
      <c r="C46" s="159"/>
      <c r="D46" s="21"/>
      <c r="E46" s="159"/>
      <c r="F46" s="21"/>
      <c r="G46" s="159"/>
      <c r="H46" s="732"/>
    </row>
    <row r="47" spans="1:8" x14ac:dyDescent="0.25">
      <c r="A47" s="2"/>
      <c r="B47" s="2"/>
      <c r="C47" s="2"/>
      <c r="D47" s="2"/>
      <c r="E47" s="2"/>
      <c r="F47" s="2"/>
      <c r="G47" s="2"/>
      <c r="H47" s="491"/>
    </row>
    <row r="48" spans="1:8" x14ac:dyDescent="0.25">
      <c r="A48" s="2"/>
      <c r="B48" s="2"/>
      <c r="C48" s="2"/>
      <c r="D48" s="2"/>
      <c r="E48" s="2"/>
      <c r="F48" s="2"/>
      <c r="G48" s="2"/>
      <c r="H48" s="2"/>
    </row>
    <row r="49" spans="1:8" x14ac:dyDescent="0.25">
      <c r="A49" s="2"/>
      <c r="B49" s="2"/>
      <c r="C49" s="2"/>
      <c r="D49" s="2"/>
      <c r="E49" s="2"/>
      <c r="F49" s="2"/>
      <c r="G49" s="2"/>
      <c r="H49" s="2"/>
    </row>
    <row r="50" spans="1:8" x14ac:dyDescent="0.25">
      <c r="A50" s="2"/>
      <c r="B50" s="2"/>
      <c r="C50" s="2"/>
      <c r="D50" s="2"/>
      <c r="E50" s="2"/>
      <c r="F50" s="2"/>
      <c r="G50" s="2"/>
      <c r="H50" s="2"/>
    </row>
    <row r="51" spans="1:8" x14ac:dyDescent="0.25">
      <c r="A51" s="2"/>
      <c r="B51" s="2"/>
      <c r="C51" s="2"/>
      <c r="D51" s="2"/>
      <c r="E51" s="2"/>
      <c r="F51" s="2"/>
      <c r="G51" s="2"/>
      <c r="H51" s="2"/>
    </row>
    <row r="52" spans="1:8" x14ac:dyDescent="0.25">
      <c r="A52" s="2"/>
      <c r="B52" s="2"/>
      <c r="C52" s="2"/>
      <c r="D52" s="2"/>
      <c r="E52" s="2"/>
      <c r="F52" s="2"/>
      <c r="G52" s="2"/>
      <c r="H52" s="2"/>
    </row>
    <row r="53" spans="1:8" x14ac:dyDescent="0.25">
      <c r="A53" s="2"/>
      <c r="B53" s="2"/>
      <c r="C53" s="2"/>
      <c r="D53" s="2"/>
      <c r="E53" s="2"/>
      <c r="F53" s="2"/>
      <c r="G53" s="2"/>
      <c r="H53" s="2"/>
    </row>
    <row r="54" spans="1:8" x14ac:dyDescent="0.25">
      <c r="A54" s="2"/>
      <c r="B54" s="2"/>
      <c r="C54" s="2"/>
      <c r="D54" s="2"/>
      <c r="E54" s="2"/>
      <c r="F54" s="2"/>
      <c r="G54" s="2"/>
      <c r="H54" s="2"/>
    </row>
  </sheetData>
  <mergeCells count="9">
    <mergeCell ref="A15:A16"/>
    <mergeCell ref="B15:C15"/>
    <mergeCell ref="D15:E15"/>
    <mergeCell ref="F15:H15"/>
    <mergeCell ref="A1:D1"/>
    <mergeCell ref="F1:H1"/>
    <mergeCell ref="F2:H2"/>
    <mergeCell ref="A4:H4"/>
    <mergeCell ref="A5:H5"/>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F61"/>
  <sheetViews>
    <sheetView workbookViewId="0">
      <selection activeCell="D22" sqref="D22"/>
    </sheetView>
  </sheetViews>
  <sheetFormatPr defaultRowHeight="12.5" x14ac:dyDescent="0.25"/>
  <cols>
    <col min="1" max="1" width="24.7265625" customWidth="1"/>
    <col min="2" max="2" width="22" customWidth="1"/>
    <col min="3" max="3" width="15" customWidth="1"/>
    <col min="4" max="4" width="12.26953125" customWidth="1"/>
    <col min="5" max="5" width="14.26953125" hidden="1" customWidth="1"/>
    <col min="6" max="6" width="17" customWidth="1"/>
  </cols>
  <sheetData>
    <row r="1" spans="1:6" x14ac:dyDescent="0.25">
      <c r="A1" s="1014">
        <f>'17'!A1:D1</f>
        <v>0</v>
      </c>
      <c r="B1" s="1014"/>
      <c r="C1" s="1014"/>
      <c r="D1" s="1015"/>
      <c r="E1" s="733" t="s">
        <v>520</v>
      </c>
      <c r="F1" s="46" t="s">
        <v>520</v>
      </c>
    </row>
    <row r="2" spans="1:6" x14ac:dyDescent="0.25">
      <c r="A2" t="s">
        <v>8</v>
      </c>
      <c r="C2" s="1"/>
      <c r="E2" s="714" t="e">
        <f>'[1]19'!#REF!</f>
        <v>#REF!</v>
      </c>
      <c r="F2" s="714">
        <f>'17'!F2:H2</f>
        <v>45657</v>
      </c>
    </row>
    <row r="4" spans="1:6" ht="13" x14ac:dyDescent="0.3">
      <c r="A4" s="927" t="s">
        <v>848</v>
      </c>
      <c r="B4" s="927"/>
      <c r="C4" s="927"/>
      <c r="D4" s="927"/>
      <c r="E4" s="927"/>
      <c r="F4" s="927"/>
    </row>
    <row r="5" spans="1:6" x14ac:dyDescent="0.25">
      <c r="A5" s="2"/>
      <c r="B5" s="2"/>
      <c r="C5" s="2"/>
      <c r="D5" s="2"/>
      <c r="E5" s="2"/>
      <c r="F5" s="2"/>
    </row>
    <row r="6" spans="1:6" ht="13" x14ac:dyDescent="0.3">
      <c r="A6" s="766" t="s">
        <v>849</v>
      </c>
      <c r="B6" s="2"/>
      <c r="C6" s="2"/>
      <c r="D6" s="2"/>
      <c r="E6" s="2"/>
      <c r="F6" s="2"/>
    </row>
    <row r="7" spans="1:6" ht="13" x14ac:dyDescent="0.3">
      <c r="A7" s="766" t="s">
        <v>11</v>
      </c>
      <c r="B7" s="2"/>
      <c r="C7" s="2"/>
      <c r="D7" s="2"/>
      <c r="E7" s="2"/>
      <c r="F7" s="2"/>
    </row>
    <row r="8" spans="1:6" ht="13" x14ac:dyDescent="0.3">
      <c r="A8" s="766" t="s">
        <v>1499</v>
      </c>
      <c r="B8" s="2"/>
      <c r="C8" s="2"/>
      <c r="D8" s="2"/>
      <c r="E8" s="2"/>
      <c r="F8" s="2"/>
    </row>
    <row r="9" spans="1:6" ht="12.75" customHeight="1" x14ac:dyDescent="0.25">
      <c r="A9" s="2"/>
      <c r="B9" s="2"/>
      <c r="C9" s="2"/>
      <c r="D9" s="2"/>
      <c r="E9" s="2"/>
      <c r="F9" s="2"/>
    </row>
    <row r="10" spans="1:6" ht="12.75" customHeight="1" x14ac:dyDescent="0.25">
      <c r="A10" s="2" t="s">
        <v>12</v>
      </c>
      <c r="B10" s="2"/>
      <c r="C10" s="2"/>
      <c r="D10" s="2"/>
      <c r="E10" s="2"/>
      <c r="F10" s="2"/>
    </row>
    <row r="11" spans="1:6" ht="8.25" customHeight="1" x14ac:dyDescent="0.25">
      <c r="A11" s="2"/>
      <c r="B11" s="2"/>
      <c r="C11" s="2"/>
      <c r="D11" s="2"/>
      <c r="E11" s="2"/>
      <c r="F11" s="2"/>
    </row>
    <row r="12" spans="1:6" ht="12.75" customHeight="1" x14ac:dyDescent="0.25">
      <c r="A12" s="2" t="s">
        <v>13</v>
      </c>
      <c r="B12" s="2"/>
      <c r="C12" s="2"/>
      <c r="D12" s="2"/>
      <c r="E12" s="2"/>
      <c r="F12" s="2"/>
    </row>
    <row r="13" spans="1:6" x14ac:dyDescent="0.25">
      <c r="A13" s="242" t="s">
        <v>14</v>
      </c>
      <c r="B13" s="3"/>
      <c r="C13" s="3"/>
      <c r="D13" s="477"/>
      <c r="E13" s="2"/>
      <c r="F13" s="3"/>
    </row>
    <row r="14" spans="1:6" x14ac:dyDescent="0.25">
      <c r="A14" s="242" t="s">
        <v>15</v>
      </c>
      <c r="C14" s="3"/>
      <c r="D14" s="242" t="s">
        <v>16</v>
      </c>
      <c r="E14" s="2"/>
      <c r="F14" s="3"/>
    </row>
    <row r="15" spans="1:6" x14ac:dyDescent="0.25">
      <c r="B15" s="242" t="s">
        <v>17</v>
      </c>
      <c r="C15" s="3"/>
      <c r="D15" s="242" t="s">
        <v>18</v>
      </c>
      <c r="E15" s="2"/>
      <c r="F15" s="3"/>
    </row>
    <row r="16" spans="1:6" x14ac:dyDescent="0.25">
      <c r="A16" s="242" t="s">
        <v>19</v>
      </c>
      <c r="C16" s="3"/>
      <c r="D16" s="242" t="s">
        <v>20</v>
      </c>
      <c r="E16" s="2"/>
      <c r="F16" s="3"/>
    </row>
    <row r="17" spans="1:6" x14ac:dyDescent="0.25">
      <c r="A17" s="771" t="s">
        <v>1889</v>
      </c>
      <c r="C17" s="3"/>
      <c r="D17" s="242" t="s">
        <v>21</v>
      </c>
      <c r="E17" s="2"/>
      <c r="F17" s="3"/>
    </row>
    <row r="18" spans="1:6" x14ac:dyDescent="0.25">
      <c r="A18" s="242" t="s">
        <v>22</v>
      </c>
      <c r="C18" s="3"/>
      <c r="D18" s="242" t="s">
        <v>23</v>
      </c>
      <c r="E18" s="2"/>
      <c r="F18" s="3"/>
    </row>
    <row r="19" spans="1:6" x14ac:dyDescent="0.25">
      <c r="A19" s="242"/>
      <c r="B19" s="242"/>
      <c r="C19" s="3"/>
      <c r="D19" s="242" t="s">
        <v>24</v>
      </c>
      <c r="E19" s="2"/>
      <c r="F19" s="3"/>
    </row>
    <row r="20" spans="1:6" x14ac:dyDescent="0.25">
      <c r="A20" s="242"/>
      <c r="B20" s="3"/>
      <c r="C20" s="3"/>
      <c r="D20" s="477"/>
      <c r="E20" s="2"/>
      <c r="F20" s="3"/>
    </row>
    <row r="21" spans="1:6" x14ac:dyDescent="0.25">
      <c r="A21" s="1039" t="s">
        <v>25</v>
      </c>
      <c r="B21" s="1039" t="s">
        <v>26</v>
      </c>
      <c r="C21" s="1066" t="s">
        <v>1890</v>
      </c>
      <c r="D21" s="1067" t="s">
        <v>27</v>
      </c>
      <c r="E21" s="1068"/>
      <c r="F21" s="1069"/>
    </row>
    <row r="22" spans="1:6" ht="51" customHeight="1" x14ac:dyDescent="0.25">
      <c r="A22" s="1041"/>
      <c r="B22" s="1041"/>
      <c r="C22" s="1041"/>
      <c r="D22" s="492" t="s">
        <v>1500</v>
      </c>
      <c r="E22" s="704"/>
      <c r="F22" s="493" t="s">
        <v>761</v>
      </c>
    </row>
    <row r="23" spans="1:6" x14ac:dyDescent="0.25">
      <c r="A23" s="453"/>
      <c r="B23" s="424"/>
      <c r="C23" s="494"/>
      <c r="D23" s="495"/>
      <c r="E23" s="56"/>
      <c r="F23" s="20" t="s">
        <v>217</v>
      </c>
    </row>
    <row r="24" spans="1:6" x14ac:dyDescent="0.25">
      <c r="A24" s="496"/>
      <c r="B24" s="471"/>
      <c r="C24" s="497"/>
      <c r="D24" s="498"/>
      <c r="E24" s="472"/>
      <c r="F24" s="499"/>
    </row>
    <row r="25" spans="1:6" x14ac:dyDescent="0.25">
      <c r="A25" s="496"/>
      <c r="B25" s="471"/>
      <c r="C25" s="497"/>
      <c r="D25" s="498"/>
      <c r="E25" s="472"/>
      <c r="F25" s="499"/>
    </row>
    <row r="26" spans="1:6" x14ac:dyDescent="0.25">
      <c r="A26" s="496"/>
      <c r="B26" s="471"/>
      <c r="C26" s="497"/>
      <c r="D26" s="498"/>
      <c r="E26" s="472"/>
      <c r="F26" s="499"/>
    </row>
    <row r="27" spans="1:6" x14ac:dyDescent="0.25">
      <c r="A27" s="496"/>
      <c r="B27" s="471"/>
      <c r="C27" s="497"/>
      <c r="D27" s="498"/>
      <c r="E27" s="472"/>
      <c r="F27" s="499"/>
    </row>
    <row r="28" spans="1:6" x14ac:dyDescent="0.25">
      <c r="A28" s="496"/>
      <c r="B28" s="471"/>
      <c r="C28" s="497"/>
      <c r="D28" s="498"/>
      <c r="E28" s="472"/>
      <c r="F28" s="499"/>
    </row>
    <row r="29" spans="1:6" x14ac:dyDescent="0.25">
      <c r="A29" s="496"/>
      <c r="B29" s="471"/>
      <c r="C29" s="497"/>
      <c r="D29" s="498"/>
      <c r="E29" s="472"/>
      <c r="F29" s="499"/>
    </row>
    <row r="30" spans="1:6" x14ac:dyDescent="0.25">
      <c r="A30" s="496"/>
      <c r="B30" s="471"/>
      <c r="C30" s="497"/>
      <c r="D30" s="498"/>
      <c r="E30" s="472"/>
      <c r="F30" s="499"/>
    </row>
    <row r="31" spans="1:6" x14ac:dyDescent="0.25">
      <c r="A31" s="496"/>
      <c r="B31" s="471"/>
      <c r="C31" s="497"/>
      <c r="D31" s="498"/>
      <c r="E31" s="472"/>
      <c r="F31" s="499"/>
    </row>
    <row r="32" spans="1:6" x14ac:dyDescent="0.25">
      <c r="A32" s="496"/>
      <c r="B32" s="471"/>
      <c r="C32" s="497"/>
      <c r="D32" s="498"/>
      <c r="E32" s="472"/>
      <c r="F32" s="499"/>
    </row>
    <row r="33" spans="1:6" x14ac:dyDescent="0.25">
      <c r="A33" s="496"/>
      <c r="B33" s="471"/>
      <c r="C33" s="497"/>
      <c r="D33" s="498"/>
      <c r="E33" s="472"/>
      <c r="F33" s="499"/>
    </row>
    <row r="34" spans="1:6" x14ac:dyDescent="0.25">
      <c r="A34" s="496"/>
      <c r="B34" s="471"/>
      <c r="C34" s="497"/>
      <c r="D34" s="498"/>
      <c r="E34" s="472"/>
      <c r="F34" s="499"/>
    </row>
    <row r="35" spans="1:6" x14ac:dyDescent="0.25">
      <c r="A35" s="496"/>
      <c r="B35" s="471"/>
      <c r="C35" s="497"/>
      <c r="D35" s="498"/>
      <c r="E35" s="472"/>
      <c r="F35" s="499"/>
    </row>
    <row r="36" spans="1:6" x14ac:dyDescent="0.25">
      <c r="A36" s="496"/>
      <c r="B36" s="471"/>
      <c r="C36" s="497"/>
      <c r="D36" s="498"/>
      <c r="E36" s="472"/>
      <c r="F36" s="499"/>
    </row>
    <row r="37" spans="1:6" x14ac:dyDescent="0.25">
      <c r="A37" s="496"/>
      <c r="B37" s="471"/>
      <c r="C37" s="497"/>
      <c r="D37" s="498"/>
      <c r="E37" s="472"/>
      <c r="F37" s="499"/>
    </row>
    <row r="38" spans="1:6" x14ac:dyDescent="0.25">
      <c r="A38" s="496"/>
      <c r="B38" s="471"/>
      <c r="C38" s="497"/>
      <c r="D38" s="498"/>
      <c r="E38" s="472"/>
      <c r="F38" s="499"/>
    </row>
    <row r="39" spans="1:6" x14ac:dyDescent="0.25">
      <c r="A39" s="496"/>
      <c r="B39" s="471"/>
      <c r="C39" s="497"/>
      <c r="D39" s="498"/>
      <c r="E39" s="472"/>
      <c r="F39" s="499"/>
    </row>
    <row r="40" spans="1:6" ht="12.75" customHeight="1" x14ac:dyDescent="0.25">
      <c r="A40" s="496"/>
      <c r="B40" s="471"/>
      <c r="C40" s="497"/>
      <c r="D40" s="498"/>
      <c r="E40" s="472"/>
      <c r="F40" s="499"/>
    </row>
    <row r="41" spans="1:6" x14ac:dyDescent="0.25">
      <c r="A41" s="496"/>
      <c r="B41" s="471"/>
      <c r="C41" s="497"/>
      <c r="D41" s="498"/>
      <c r="E41" s="472"/>
      <c r="F41" s="499"/>
    </row>
    <row r="42" spans="1:6" x14ac:dyDescent="0.25">
      <c r="A42" s="496"/>
      <c r="B42" s="471"/>
      <c r="C42" s="497"/>
      <c r="D42" s="498"/>
      <c r="E42" s="472"/>
      <c r="F42" s="499"/>
    </row>
    <row r="43" spans="1:6" x14ac:dyDescent="0.25">
      <c r="A43" s="496"/>
      <c r="B43" s="471"/>
      <c r="C43" s="497"/>
      <c r="D43" s="498"/>
      <c r="E43" s="472"/>
      <c r="F43" s="499"/>
    </row>
    <row r="44" spans="1:6" x14ac:dyDescent="0.25">
      <c r="A44" s="496"/>
      <c r="B44" s="471"/>
      <c r="C44" s="497"/>
      <c r="D44" s="498"/>
      <c r="E44" s="472"/>
      <c r="F44" s="499"/>
    </row>
    <row r="45" spans="1:6" x14ac:dyDescent="0.25">
      <c r="A45" s="496"/>
      <c r="B45" s="471"/>
      <c r="C45" s="497"/>
      <c r="D45" s="498"/>
      <c r="E45" s="472"/>
      <c r="F45" s="499"/>
    </row>
    <row r="46" spans="1:6" x14ac:dyDescent="0.25">
      <c r="A46" s="496"/>
      <c r="B46" s="471"/>
      <c r="C46" s="497"/>
      <c r="D46" s="498"/>
      <c r="E46" s="472"/>
      <c r="F46" s="499"/>
    </row>
    <row r="47" spans="1:6" x14ac:dyDescent="0.25">
      <c r="A47" s="454"/>
      <c r="B47" s="423"/>
      <c r="C47" s="500"/>
      <c r="D47" s="235"/>
      <c r="E47" s="159"/>
      <c r="F47" s="211"/>
    </row>
    <row r="48" spans="1:6" x14ac:dyDescent="0.25">
      <c r="A48" s="2"/>
      <c r="B48" s="2"/>
      <c r="C48" s="2"/>
      <c r="D48" s="2"/>
      <c r="E48" s="2"/>
      <c r="F48" s="491"/>
    </row>
    <row r="49" spans="1:6" x14ac:dyDescent="0.25">
      <c r="A49" s="2"/>
      <c r="B49" s="2"/>
      <c r="C49" s="2"/>
      <c r="D49" s="2"/>
      <c r="E49" s="2"/>
      <c r="F49" s="491"/>
    </row>
    <row r="50" spans="1:6" x14ac:dyDescent="0.25">
      <c r="A50" s="2"/>
      <c r="B50" s="2"/>
      <c r="C50" s="2"/>
      <c r="D50" s="2"/>
      <c r="E50" s="2"/>
      <c r="F50" s="491"/>
    </row>
    <row r="51" spans="1:6" x14ac:dyDescent="0.25">
      <c r="A51" s="2"/>
      <c r="B51" s="2"/>
      <c r="C51" s="2"/>
      <c r="D51" s="2"/>
      <c r="E51" s="2"/>
      <c r="F51" s="491"/>
    </row>
    <row r="52" spans="1:6" x14ac:dyDescent="0.25">
      <c r="A52" s="2"/>
      <c r="B52" s="2"/>
      <c r="C52" s="2"/>
      <c r="D52" s="2"/>
      <c r="E52" s="2"/>
      <c r="F52" s="491"/>
    </row>
    <row r="53" spans="1:6" x14ac:dyDescent="0.25">
      <c r="A53" s="2"/>
      <c r="B53" s="2"/>
      <c r="C53" s="2"/>
      <c r="D53" s="2"/>
      <c r="E53" s="2"/>
      <c r="F53" s="491"/>
    </row>
    <row r="54" spans="1:6" x14ac:dyDescent="0.25">
      <c r="A54" s="2"/>
      <c r="B54" s="2"/>
      <c r="C54" s="2"/>
      <c r="D54" s="2"/>
      <c r="E54" s="2"/>
      <c r="F54" s="491"/>
    </row>
    <row r="55" spans="1:6" x14ac:dyDescent="0.25">
      <c r="A55" s="2"/>
      <c r="B55" s="2"/>
      <c r="C55" s="2"/>
      <c r="D55" s="2"/>
      <c r="E55" s="2"/>
      <c r="F55" s="2"/>
    </row>
    <row r="56" spans="1:6" x14ac:dyDescent="0.25">
      <c r="A56" s="2"/>
      <c r="B56" s="2"/>
      <c r="C56" s="2"/>
      <c r="D56" s="2"/>
      <c r="E56" s="2"/>
      <c r="F56" s="2"/>
    </row>
    <row r="57" spans="1:6" x14ac:dyDescent="0.25">
      <c r="A57" s="2"/>
      <c r="B57" s="2"/>
      <c r="C57" s="2"/>
      <c r="D57" s="2"/>
      <c r="E57" s="2"/>
      <c r="F57" s="2"/>
    </row>
    <row r="58" spans="1:6" x14ac:dyDescent="0.25">
      <c r="A58" s="2"/>
      <c r="B58" s="2"/>
      <c r="C58" s="2"/>
      <c r="D58" s="2"/>
      <c r="E58" s="2"/>
      <c r="F58" s="2"/>
    </row>
    <row r="59" spans="1:6" x14ac:dyDescent="0.25">
      <c r="A59" s="2"/>
      <c r="B59" s="2"/>
      <c r="C59" s="2"/>
      <c r="D59" s="2"/>
      <c r="E59" s="2"/>
      <c r="F59" s="2"/>
    </row>
    <row r="60" spans="1:6" x14ac:dyDescent="0.25">
      <c r="A60" s="2"/>
      <c r="B60" s="2"/>
      <c r="C60" s="2"/>
      <c r="D60" s="2"/>
      <c r="E60" s="2"/>
      <c r="F60" s="2"/>
    </row>
    <row r="61" spans="1:6" x14ac:dyDescent="0.25">
      <c r="A61" s="2"/>
      <c r="B61" s="2"/>
      <c r="C61" s="2"/>
      <c r="D61" s="2"/>
      <c r="E61" s="2"/>
      <c r="F61" s="2"/>
    </row>
  </sheetData>
  <mergeCells count="6">
    <mergeCell ref="A1:D1"/>
    <mergeCell ref="A4:F4"/>
    <mergeCell ref="A21:A22"/>
    <mergeCell ref="B21:B22"/>
    <mergeCell ref="C21:C22"/>
    <mergeCell ref="D21:F21"/>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63"/>
  <sheetViews>
    <sheetView workbookViewId="0">
      <selection activeCell="A3" sqref="A3"/>
    </sheetView>
  </sheetViews>
  <sheetFormatPr defaultRowHeight="12.5" x14ac:dyDescent="0.25"/>
  <cols>
    <col min="1" max="1" width="20.7265625" customWidth="1"/>
    <col min="2" max="2" width="22.453125" customWidth="1"/>
    <col min="3" max="3" width="11.26953125" customWidth="1"/>
    <col min="4" max="4" width="11" customWidth="1"/>
    <col min="5" max="5" width="8.7265625" customWidth="1"/>
    <col min="6" max="6" width="0.26953125" hidden="1" customWidth="1"/>
    <col min="7" max="7" width="17" customWidth="1"/>
    <col min="9" max="9" width="17.54296875" customWidth="1"/>
  </cols>
  <sheetData>
    <row r="1" spans="1:7" x14ac:dyDescent="0.25">
      <c r="A1" s="1014">
        <f>'18'!A1:D1</f>
        <v>0</v>
      </c>
      <c r="B1" s="1014"/>
      <c r="C1" s="1014"/>
      <c r="D1" s="1015"/>
      <c r="F1" s="734"/>
      <c r="G1" s="733" t="s">
        <v>520</v>
      </c>
    </row>
    <row r="2" spans="1:7" x14ac:dyDescent="0.25">
      <c r="A2" t="s">
        <v>8</v>
      </c>
      <c r="C2" s="1"/>
      <c r="G2" s="714">
        <f>'18'!F2</f>
        <v>45657</v>
      </c>
    </row>
    <row r="4" spans="1:7" ht="13" x14ac:dyDescent="0.3">
      <c r="A4" s="927" t="s">
        <v>1891</v>
      </c>
      <c r="B4" s="927"/>
      <c r="C4" s="927"/>
      <c r="D4" s="927"/>
      <c r="E4" s="927"/>
      <c r="F4" s="927"/>
      <c r="G4" s="927"/>
    </row>
    <row r="5" spans="1:7" x14ac:dyDescent="0.25">
      <c r="A5" s="2"/>
      <c r="B5" s="2"/>
      <c r="C5" s="2"/>
      <c r="D5" s="2"/>
      <c r="E5" s="2"/>
      <c r="F5" s="2"/>
      <c r="G5" s="2"/>
    </row>
    <row r="6" spans="1:7" ht="12.75" customHeight="1" x14ac:dyDescent="0.25">
      <c r="A6" s="2" t="s">
        <v>28</v>
      </c>
      <c r="B6" s="2"/>
      <c r="C6" s="2"/>
      <c r="D6" s="2"/>
      <c r="E6" s="2"/>
      <c r="F6" s="2"/>
      <c r="G6" s="2"/>
    </row>
    <row r="7" spans="1:7" ht="8.25" customHeight="1" x14ac:dyDescent="0.25">
      <c r="A7" s="2"/>
      <c r="B7" s="2"/>
      <c r="C7" s="2"/>
      <c r="D7" s="2"/>
      <c r="E7" s="2"/>
      <c r="F7" s="2"/>
      <c r="G7" s="2"/>
    </row>
    <row r="8" spans="1:7" ht="12.75" customHeight="1" x14ac:dyDescent="0.25">
      <c r="A8" s="2" t="s">
        <v>29</v>
      </c>
      <c r="B8" s="2"/>
      <c r="C8" s="2"/>
      <c r="D8" s="2" t="s">
        <v>30</v>
      </c>
      <c r="E8" s="2"/>
      <c r="F8" s="2"/>
      <c r="G8" s="2"/>
    </row>
    <row r="9" spans="1:7" ht="12.75" customHeight="1" x14ac:dyDescent="0.25">
      <c r="A9" s="2" t="s">
        <v>31</v>
      </c>
      <c r="B9" s="2"/>
      <c r="C9" s="2"/>
      <c r="E9" s="2"/>
      <c r="F9" s="2"/>
      <c r="G9" s="2"/>
    </row>
    <row r="10" spans="1:7" x14ac:dyDescent="0.25">
      <c r="A10" s="242" t="s">
        <v>32</v>
      </c>
      <c r="B10" s="3"/>
      <c r="C10" s="3"/>
      <c r="D10" s="2" t="s">
        <v>33</v>
      </c>
      <c r="E10" s="477"/>
      <c r="F10" s="2"/>
      <c r="G10" s="3"/>
    </row>
    <row r="11" spans="1:7" x14ac:dyDescent="0.25">
      <c r="A11" s="242" t="s">
        <v>34</v>
      </c>
      <c r="B11" s="3"/>
      <c r="C11" s="3"/>
      <c r="D11" s="242" t="s">
        <v>35</v>
      </c>
      <c r="E11" s="477"/>
      <c r="F11" s="2"/>
      <c r="G11" s="3"/>
    </row>
    <row r="12" spans="1:7" x14ac:dyDescent="0.25">
      <c r="A12" s="242" t="s">
        <v>36</v>
      </c>
      <c r="D12" s="771" t="s">
        <v>1892</v>
      </c>
      <c r="E12" s="242"/>
      <c r="F12" s="2"/>
      <c r="G12" s="3"/>
    </row>
    <row r="13" spans="1:7" x14ac:dyDescent="0.25">
      <c r="A13" t="s">
        <v>37</v>
      </c>
      <c r="B13" s="242"/>
      <c r="C13" s="242"/>
      <c r="D13" s="501" t="s">
        <v>38</v>
      </c>
      <c r="E13" s="242"/>
      <c r="F13" s="2"/>
      <c r="G13" s="3"/>
    </row>
    <row r="14" spans="1:7" x14ac:dyDescent="0.25">
      <c r="A14" t="s">
        <v>39</v>
      </c>
      <c r="D14" s="242" t="s">
        <v>40</v>
      </c>
      <c r="E14" s="242"/>
      <c r="F14" s="2"/>
      <c r="G14" s="3"/>
    </row>
    <row r="15" spans="1:7" x14ac:dyDescent="0.25">
      <c r="A15" s="242" t="s">
        <v>1402</v>
      </c>
      <c r="D15" s="242" t="s">
        <v>1403</v>
      </c>
      <c r="E15" s="242"/>
      <c r="F15" s="2"/>
      <c r="G15" s="3"/>
    </row>
    <row r="16" spans="1:7" x14ac:dyDescent="0.25">
      <c r="A16" s="242" t="s">
        <v>1404</v>
      </c>
      <c r="D16" s="242" t="s">
        <v>1405</v>
      </c>
      <c r="E16" s="242"/>
      <c r="F16" s="2"/>
      <c r="G16" s="3"/>
    </row>
    <row r="17" spans="1:7" x14ac:dyDescent="0.25">
      <c r="A17" s="242" t="s">
        <v>1406</v>
      </c>
      <c r="B17" s="242"/>
      <c r="C17" s="242"/>
      <c r="D17" s="242" t="s">
        <v>1407</v>
      </c>
      <c r="E17" s="242"/>
      <c r="F17" s="2"/>
      <c r="G17" s="3"/>
    </row>
    <row r="18" spans="1:7" x14ac:dyDescent="0.25">
      <c r="A18" s="242" t="s">
        <v>1408</v>
      </c>
      <c r="B18" s="242"/>
      <c r="C18" s="242"/>
      <c r="D18" s="242" t="s">
        <v>1409</v>
      </c>
      <c r="E18" s="242"/>
      <c r="F18" s="2"/>
      <c r="G18" s="3"/>
    </row>
    <row r="19" spans="1:7" x14ac:dyDescent="0.25">
      <c r="A19" s="242" t="s">
        <v>1410</v>
      </c>
      <c r="B19" s="242"/>
      <c r="C19" s="242"/>
      <c r="D19" s="242" t="s">
        <v>1411</v>
      </c>
      <c r="E19" s="242"/>
      <c r="F19" s="2"/>
      <c r="G19" s="3"/>
    </row>
    <row r="20" spans="1:7" x14ac:dyDescent="0.25">
      <c r="A20" s="242"/>
      <c r="B20" s="242"/>
      <c r="C20" s="242"/>
      <c r="D20" s="242" t="s">
        <v>1412</v>
      </c>
      <c r="E20" s="242"/>
      <c r="F20" s="2"/>
      <c r="G20" s="3"/>
    </row>
    <row r="21" spans="1:7" x14ac:dyDescent="0.25">
      <c r="A21" s="242"/>
      <c r="B21" s="242"/>
      <c r="C21" s="242"/>
      <c r="D21" s="242" t="s">
        <v>1413</v>
      </c>
      <c r="E21" s="242"/>
      <c r="F21" s="2"/>
      <c r="G21" s="3"/>
    </row>
    <row r="22" spans="1:7" x14ac:dyDescent="0.25">
      <c r="A22" s="242"/>
      <c r="B22" s="242"/>
      <c r="C22" s="242"/>
      <c r="D22" s="242" t="s">
        <v>1414</v>
      </c>
      <c r="E22" s="242"/>
      <c r="F22" s="2"/>
      <c r="G22" s="3"/>
    </row>
    <row r="23" spans="1:7" x14ac:dyDescent="0.25">
      <c r="A23" s="242"/>
      <c r="B23" s="3"/>
      <c r="C23" s="3"/>
      <c r="D23" s="3"/>
      <c r="E23" s="477"/>
      <c r="F23" s="2"/>
      <c r="G23" s="3"/>
    </row>
    <row r="24" spans="1:7" ht="50" x14ac:dyDescent="0.25">
      <c r="A24" s="502" t="s">
        <v>1501</v>
      </c>
      <c r="B24" s="503" t="s">
        <v>1502</v>
      </c>
      <c r="C24" s="503" t="s">
        <v>1503</v>
      </c>
      <c r="D24" s="503" t="s">
        <v>1504</v>
      </c>
      <c r="E24" s="504" t="s">
        <v>1505</v>
      </c>
      <c r="F24" s="481"/>
      <c r="G24" s="505" t="s">
        <v>1506</v>
      </c>
    </row>
    <row r="25" spans="1:7" x14ac:dyDescent="0.25">
      <c r="A25" s="453"/>
      <c r="B25" s="424"/>
      <c r="C25" s="11" t="s">
        <v>217</v>
      </c>
      <c r="D25" s="11" t="s">
        <v>217</v>
      </c>
      <c r="E25" s="735" t="s">
        <v>217</v>
      </c>
      <c r="F25" s="736"/>
      <c r="G25" s="20" t="s">
        <v>217</v>
      </c>
    </row>
    <row r="26" spans="1:7" x14ac:dyDescent="0.25">
      <c r="A26" s="496"/>
      <c r="B26" s="471"/>
      <c r="C26" s="737"/>
      <c r="D26" s="728"/>
      <c r="E26" s="738"/>
      <c r="F26" s="739"/>
      <c r="G26" s="499"/>
    </row>
    <row r="27" spans="1:7" x14ac:dyDescent="0.25">
      <c r="A27" s="496"/>
      <c r="B27" s="471"/>
      <c r="C27" s="728"/>
      <c r="D27" s="728"/>
      <c r="E27" s="738"/>
      <c r="F27" s="739"/>
      <c r="G27" s="499"/>
    </row>
    <row r="28" spans="1:7" x14ac:dyDescent="0.25">
      <c r="A28" s="496"/>
      <c r="B28" s="471"/>
      <c r="C28" s="728"/>
      <c r="D28" s="728"/>
      <c r="E28" s="738"/>
      <c r="F28" s="739"/>
      <c r="G28" s="499"/>
    </row>
    <row r="29" spans="1:7" x14ac:dyDescent="0.25">
      <c r="A29" s="496"/>
      <c r="B29" s="471"/>
      <c r="C29" s="728"/>
      <c r="D29" s="728"/>
      <c r="E29" s="738"/>
      <c r="F29" s="739"/>
      <c r="G29" s="499"/>
    </row>
    <row r="30" spans="1:7" x14ac:dyDescent="0.25">
      <c r="A30" s="496"/>
      <c r="B30" s="471"/>
      <c r="C30" s="728"/>
      <c r="D30" s="728"/>
      <c r="E30" s="738"/>
      <c r="F30" s="739"/>
      <c r="G30" s="499"/>
    </row>
    <row r="31" spans="1:7" x14ac:dyDescent="0.25">
      <c r="A31" s="496"/>
      <c r="B31" s="471"/>
      <c r="C31" s="728"/>
      <c r="D31" s="728"/>
      <c r="E31" s="738"/>
      <c r="F31" s="739"/>
      <c r="G31" s="499"/>
    </row>
    <row r="32" spans="1:7" x14ac:dyDescent="0.25">
      <c r="A32" s="496"/>
      <c r="B32" s="471"/>
      <c r="C32" s="728"/>
      <c r="D32" s="728"/>
      <c r="E32" s="738"/>
      <c r="F32" s="739"/>
      <c r="G32" s="499"/>
    </row>
    <row r="33" spans="1:7" x14ac:dyDescent="0.25">
      <c r="A33" s="496"/>
      <c r="B33" s="471"/>
      <c r="C33" s="728"/>
      <c r="D33" s="728"/>
      <c r="E33" s="738"/>
      <c r="F33" s="739"/>
      <c r="G33" s="499"/>
    </row>
    <row r="34" spans="1:7" x14ac:dyDescent="0.25">
      <c r="A34" s="496"/>
      <c r="B34" s="471"/>
      <c r="C34" s="728"/>
      <c r="D34" s="728"/>
      <c r="E34" s="738"/>
      <c r="F34" s="739"/>
      <c r="G34" s="499"/>
    </row>
    <row r="35" spans="1:7" x14ac:dyDescent="0.25">
      <c r="A35" s="496"/>
      <c r="B35" s="471"/>
      <c r="C35" s="728"/>
      <c r="D35" s="728"/>
      <c r="E35" s="738"/>
      <c r="F35" s="739"/>
      <c r="G35" s="499"/>
    </row>
    <row r="36" spans="1:7" x14ac:dyDescent="0.25">
      <c r="A36" s="496"/>
      <c r="B36" s="471"/>
      <c r="C36" s="728"/>
      <c r="D36" s="728"/>
      <c r="E36" s="738"/>
      <c r="F36" s="739"/>
      <c r="G36" s="499"/>
    </row>
    <row r="37" spans="1:7" x14ac:dyDescent="0.25">
      <c r="A37" s="496"/>
      <c r="B37" s="471"/>
      <c r="C37" s="728"/>
      <c r="D37" s="728"/>
      <c r="E37" s="738"/>
      <c r="F37" s="739"/>
      <c r="G37" s="499"/>
    </row>
    <row r="38" spans="1:7" x14ac:dyDescent="0.25">
      <c r="A38" s="496"/>
      <c r="B38" s="471"/>
      <c r="C38" s="728"/>
      <c r="D38" s="728"/>
      <c r="E38" s="738"/>
      <c r="F38" s="739"/>
      <c r="G38" s="499"/>
    </row>
    <row r="39" spans="1:7" x14ac:dyDescent="0.25">
      <c r="A39" s="496"/>
      <c r="B39" s="471"/>
      <c r="C39" s="728"/>
      <c r="D39" s="728"/>
      <c r="E39" s="738"/>
      <c r="F39" s="739"/>
      <c r="G39" s="499"/>
    </row>
    <row r="40" spans="1:7" x14ac:dyDescent="0.25">
      <c r="A40" s="496"/>
      <c r="B40" s="471"/>
      <c r="C40" s="728"/>
      <c r="D40" s="728"/>
      <c r="E40" s="738"/>
      <c r="F40" s="739"/>
      <c r="G40" s="499"/>
    </row>
    <row r="41" spans="1:7" x14ac:dyDescent="0.25">
      <c r="A41" s="496"/>
      <c r="B41" s="471"/>
      <c r="C41" s="728"/>
      <c r="D41" s="728"/>
      <c r="E41" s="738"/>
      <c r="F41" s="739"/>
      <c r="G41" s="499"/>
    </row>
    <row r="42" spans="1:7" ht="12.75" customHeight="1" x14ac:dyDescent="0.25">
      <c r="A42" s="496"/>
      <c r="B42" s="471"/>
      <c r="C42" s="728"/>
      <c r="D42" s="728"/>
      <c r="E42" s="738"/>
      <c r="F42" s="739"/>
      <c r="G42" s="499"/>
    </row>
    <row r="43" spans="1:7" x14ac:dyDescent="0.25">
      <c r="A43" s="496"/>
      <c r="B43" s="471"/>
      <c r="C43" s="728"/>
      <c r="D43" s="728"/>
      <c r="E43" s="738"/>
      <c r="F43" s="739"/>
      <c r="G43" s="499"/>
    </row>
    <row r="44" spans="1:7" x14ac:dyDescent="0.25">
      <c r="A44" s="496"/>
      <c r="B44" s="471"/>
      <c r="C44" s="728"/>
      <c r="D44" s="728"/>
      <c r="E44" s="738"/>
      <c r="F44" s="739"/>
      <c r="G44" s="499"/>
    </row>
    <row r="45" spans="1:7" x14ac:dyDescent="0.25">
      <c r="A45" s="496"/>
      <c r="B45" s="471"/>
      <c r="C45" s="728"/>
      <c r="D45" s="728"/>
      <c r="E45" s="738"/>
      <c r="F45" s="739"/>
      <c r="G45" s="499"/>
    </row>
    <row r="46" spans="1:7" x14ac:dyDescent="0.25">
      <c r="A46" s="454"/>
      <c r="B46" s="423"/>
      <c r="C46" s="21"/>
      <c r="D46" s="21"/>
      <c r="E46" s="21"/>
      <c r="F46" s="740"/>
      <c r="G46" s="211"/>
    </row>
    <row r="47" spans="1:7" x14ac:dyDescent="0.25">
      <c r="A47" s="2"/>
      <c r="B47" s="2"/>
      <c r="C47" s="38"/>
      <c r="D47" s="38"/>
      <c r="E47" s="38"/>
      <c r="F47" s="2"/>
      <c r="G47" s="491"/>
    </row>
    <row r="48" spans="1:7" x14ac:dyDescent="0.25">
      <c r="A48" s="2"/>
      <c r="B48" s="2"/>
      <c r="C48" s="38"/>
      <c r="D48" s="38"/>
      <c r="E48" s="38"/>
      <c r="F48" s="2"/>
      <c r="G48" s="491"/>
    </row>
    <row r="49" spans="1:7" x14ac:dyDescent="0.25">
      <c r="A49" s="2"/>
      <c r="B49" s="2"/>
      <c r="C49" s="38"/>
      <c r="D49" s="38"/>
      <c r="E49" s="38"/>
      <c r="F49" s="2"/>
      <c r="G49" s="491"/>
    </row>
    <row r="50" spans="1:7" x14ac:dyDescent="0.25">
      <c r="A50" s="2"/>
      <c r="B50" s="2"/>
      <c r="C50" s="2"/>
      <c r="D50" s="2"/>
      <c r="E50" s="2"/>
      <c r="F50" s="2"/>
      <c r="G50" s="491"/>
    </row>
    <row r="51" spans="1:7" x14ac:dyDescent="0.25">
      <c r="A51" s="2"/>
      <c r="B51" s="2"/>
      <c r="C51" s="2"/>
      <c r="D51" s="2"/>
      <c r="E51" s="2"/>
      <c r="F51" s="2"/>
      <c r="G51" s="491"/>
    </row>
    <row r="52" spans="1:7" x14ac:dyDescent="0.25">
      <c r="A52" s="2"/>
      <c r="B52" s="2"/>
      <c r="C52" s="2"/>
      <c r="D52" s="2"/>
      <c r="E52" s="2"/>
      <c r="F52" s="2"/>
      <c r="G52" s="491"/>
    </row>
    <row r="53" spans="1:7" x14ac:dyDescent="0.25">
      <c r="A53" s="2"/>
      <c r="B53" s="2"/>
      <c r="C53" s="2"/>
      <c r="D53" s="2"/>
      <c r="E53" s="2"/>
      <c r="F53" s="2"/>
      <c r="G53" s="491"/>
    </row>
    <row r="54" spans="1:7" x14ac:dyDescent="0.25">
      <c r="A54" s="2"/>
      <c r="B54" s="2"/>
      <c r="C54" s="2"/>
      <c r="D54" s="2"/>
      <c r="E54" s="2"/>
      <c r="F54" s="2"/>
      <c r="G54" s="491"/>
    </row>
    <row r="55" spans="1:7" x14ac:dyDescent="0.25">
      <c r="A55" s="2"/>
      <c r="B55" s="2"/>
      <c r="C55" s="2"/>
      <c r="D55" s="2"/>
      <c r="E55" s="2"/>
      <c r="F55" s="2"/>
      <c r="G55" s="491"/>
    </row>
    <row r="56" spans="1:7" x14ac:dyDescent="0.25">
      <c r="A56" s="2"/>
      <c r="B56" s="2"/>
      <c r="C56" s="2"/>
      <c r="D56" s="2"/>
      <c r="E56" s="2"/>
      <c r="F56" s="2"/>
      <c r="G56" s="491"/>
    </row>
    <row r="57" spans="1:7" x14ac:dyDescent="0.25">
      <c r="A57" s="2"/>
      <c r="B57" s="2"/>
      <c r="C57" s="2"/>
      <c r="D57" s="2"/>
      <c r="E57" s="2"/>
      <c r="F57" s="2"/>
      <c r="G57" s="2"/>
    </row>
    <row r="58" spans="1:7" x14ac:dyDescent="0.25">
      <c r="A58" s="2"/>
      <c r="B58" s="2"/>
      <c r="C58" s="2"/>
      <c r="D58" s="2"/>
      <c r="E58" s="2"/>
      <c r="F58" s="2"/>
      <c r="G58" s="2"/>
    </row>
    <row r="59" spans="1:7" x14ac:dyDescent="0.25">
      <c r="A59" s="2"/>
      <c r="B59" s="2"/>
      <c r="C59" s="2"/>
      <c r="D59" s="2"/>
      <c r="E59" s="2"/>
      <c r="F59" s="2"/>
      <c r="G59" s="2"/>
    </row>
    <row r="60" spans="1:7" x14ac:dyDescent="0.25">
      <c r="A60" s="2"/>
      <c r="B60" s="2"/>
      <c r="C60" s="2"/>
      <c r="D60" s="2"/>
      <c r="E60" s="2"/>
      <c r="F60" s="2"/>
      <c r="G60" s="2"/>
    </row>
    <row r="61" spans="1:7" x14ac:dyDescent="0.25">
      <c r="A61" s="2"/>
      <c r="B61" s="2"/>
      <c r="C61" s="2"/>
      <c r="D61" s="2"/>
      <c r="E61" s="2"/>
      <c r="F61" s="2"/>
      <c r="G61" s="2"/>
    </row>
    <row r="62" spans="1:7" x14ac:dyDescent="0.25">
      <c r="A62" s="2"/>
      <c r="B62" s="2"/>
      <c r="C62" s="2"/>
      <c r="D62" s="2"/>
      <c r="E62" s="2"/>
      <c r="F62" s="2"/>
      <c r="G62" s="2"/>
    </row>
    <row r="63" spans="1:7" x14ac:dyDescent="0.25">
      <c r="A63" s="2"/>
      <c r="B63" s="2"/>
      <c r="C63" s="2"/>
      <c r="D63" s="2"/>
      <c r="E63" s="2"/>
      <c r="F63" s="2"/>
      <c r="G63" s="2"/>
    </row>
  </sheetData>
  <mergeCells count="2">
    <mergeCell ref="A1:D1"/>
    <mergeCell ref="A4:G4"/>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6:I17"/>
  <sheetViews>
    <sheetView workbookViewId="0">
      <selection activeCell="G15" sqref="G15"/>
    </sheetView>
  </sheetViews>
  <sheetFormatPr defaultRowHeight="12.5" x14ac:dyDescent="0.25"/>
  <sheetData>
    <row r="16" spans="1:9" ht="45" x14ac:dyDescent="0.9">
      <c r="A16" s="962" t="s">
        <v>1431</v>
      </c>
      <c r="B16" s="962"/>
      <c r="C16" s="962"/>
      <c r="D16" s="962"/>
      <c r="E16" s="962"/>
      <c r="F16" s="962"/>
      <c r="G16" s="962"/>
      <c r="H16" s="962"/>
      <c r="I16" s="962"/>
    </row>
    <row r="17" spans="1:9" ht="45" x14ac:dyDescent="0.9">
      <c r="A17" s="962" t="s">
        <v>1432</v>
      </c>
      <c r="B17" s="962"/>
      <c r="C17" s="962"/>
      <c r="D17" s="962"/>
      <c r="E17" s="962"/>
      <c r="F17" s="962"/>
      <c r="G17" s="962"/>
      <c r="H17" s="962"/>
      <c r="I17" s="962"/>
    </row>
  </sheetData>
  <sheetProtection sheet="1" objects="1" scenarios="1"/>
  <mergeCells count="2">
    <mergeCell ref="A16:I16"/>
    <mergeCell ref="A17:I1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pageSetUpPr fitToPage="1"/>
  </sheetPr>
  <dimension ref="A1:Q411"/>
  <sheetViews>
    <sheetView zoomScale="85" zoomScaleNormal="85" workbookViewId="0">
      <selection activeCell="B6" sqref="B6:D7"/>
    </sheetView>
  </sheetViews>
  <sheetFormatPr defaultRowHeight="12.5" x14ac:dyDescent="0.25"/>
  <cols>
    <col min="1" max="1" width="5.54296875" customWidth="1"/>
    <col min="2" max="2" width="9.26953125" customWidth="1"/>
    <col min="3" max="3" width="13" hidden="1" customWidth="1"/>
    <col min="4" max="4" width="26.7265625" customWidth="1"/>
    <col min="5" max="5" width="18.26953125" customWidth="1"/>
    <col min="6" max="6" width="17.453125" customWidth="1"/>
    <col min="7" max="7" width="16.54296875" customWidth="1"/>
    <col min="8" max="8" width="14.7265625" customWidth="1"/>
    <col min="9" max="9" width="19.26953125" customWidth="1"/>
  </cols>
  <sheetData>
    <row r="1" spans="1:9" x14ac:dyDescent="0.25">
      <c r="A1" s="619">
        <f>Title!B12</f>
        <v>0</v>
      </c>
      <c r="B1" s="2"/>
      <c r="C1" s="2"/>
      <c r="D1" s="2"/>
      <c r="E1" s="2"/>
      <c r="F1" s="2"/>
      <c r="G1" s="2"/>
      <c r="H1" s="2"/>
      <c r="I1" s="626" t="str">
        <f>'41'!H1</f>
        <v>For The Year Ended</v>
      </c>
    </row>
    <row r="2" spans="1:9" ht="13" thickBot="1" x14ac:dyDescent="0.3">
      <c r="A2" t="s">
        <v>8</v>
      </c>
      <c r="G2" s="2"/>
      <c r="H2" s="2"/>
      <c r="I2" s="165">
        <f>'41'!H2</f>
        <v>45657</v>
      </c>
    </row>
    <row r="3" spans="1:9" ht="13" x14ac:dyDescent="0.3">
      <c r="A3" s="895" t="s">
        <v>580</v>
      </c>
      <c r="B3" s="895"/>
      <c r="C3" s="895"/>
      <c r="D3" s="895"/>
      <c r="E3" s="895"/>
      <c r="F3" s="895"/>
      <c r="G3" s="895"/>
      <c r="H3" s="895"/>
      <c r="I3" s="895"/>
    </row>
    <row r="4" spans="1:9" x14ac:dyDescent="0.25">
      <c r="A4" s="1103" t="s">
        <v>581</v>
      </c>
      <c r="B4" s="1103"/>
      <c r="C4" s="1103"/>
      <c r="D4" s="1103"/>
      <c r="E4" s="1103"/>
      <c r="F4" s="1103"/>
      <c r="G4" s="1103"/>
      <c r="H4" s="1103"/>
      <c r="I4" s="1103"/>
    </row>
    <row r="5" spans="1:9" ht="25.5" customHeight="1" thickBot="1" x14ac:dyDescent="0.35">
      <c r="A5" s="1102" t="s">
        <v>821</v>
      </c>
      <c r="B5" s="1102"/>
      <c r="C5" s="1102"/>
      <c r="D5" s="1102"/>
      <c r="E5" s="1102"/>
      <c r="F5" s="1102"/>
      <c r="G5" s="1102"/>
      <c r="H5" s="1102"/>
      <c r="I5" s="1102"/>
    </row>
    <row r="6" spans="1:9" ht="23.25" customHeight="1" x14ac:dyDescent="0.25">
      <c r="A6" s="1104" t="s">
        <v>1578</v>
      </c>
      <c r="B6" s="1094" t="s">
        <v>2089</v>
      </c>
      <c r="C6" s="1095"/>
      <c r="D6" s="1096"/>
      <c r="E6" s="1092" t="s">
        <v>1024</v>
      </c>
      <c r="F6" s="1092" t="s">
        <v>1023</v>
      </c>
      <c r="G6" s="1092" t="s">
        <v>822</v>
      </c>
      <c r="H6" s="1092" t="s">
        <v>933</v>
      </c>
      <c r="I6" s="1100" t="s">
        <v>830</v>
      </c>
    </row>
    <row r="7" spans="1:9" ht="21.75" customHeight="1" thickBot="1" x14ac:dyDescent="0.3">
      <c r="A7" s="1105"/>
      <c r="B7" s="1097"/>
      <c r="C7" s="1098"/>
      <c r="D7" s="1099"/>
      <c r="E7" s="1093"/>
      <c r="F7" s="1093"/>
      <c r="G7" s="1093"/>
      <c r="H7" s="1093"/>
      <c r="I7" s="1101"/>
    </row>
    <row r="8" spans="1:9" ht="16.149999999999999" customHeight="1" x14ac:dyDescent="0.3">
      <c r="A8" s="49"/>
      <c r="B8" s="1089" t="s">
        <v>1588</v>
      </c>
      <c r="C8" s="1090"/>
      <c r="D8" s="1091"/>
      <c r="E8" s="247"/>
      <c r="F8" s="252"/>
      <c r="G8" s="252"/>
      <c r="H8" s="252"/>
      <c r="I8" s="232"/>
    </row>
    <row r="9" spans="1:9" ht="16.149999999999999" customHeight="1" x14ac:dyDescent="0.25">
      <c r="A9" s="25">
        <v>301</v>
      </c>
      <c r="B9" s="1073" t="s">
        <v>1589</v>
      </c>
      <c r="C9" s="1074"/>
      <c r="D9" s="1075"/>
      <c r="E9" s="229"/>
      <c r="F9" s="279"/>
      <c r="G9" s="279"/>
      <c r="H9" s="279"/>
      <c r="I9" s="232">
        <f>E9+F9-G9+H9</f>
        <v>0</v>
      </c>
    </row>
    <row r="10" spans="1:9" ht="16.149999999999999" customHeight="1" x14ac:dyDescent="0.25">
      <c r="A10" s="90">
        <v>302</v>
      </c>
      <c r="B10" s="1070" t="s">
        <v>1590</v>
      </c>
      <c r="C10" s="1071"/>
      <c r="D10" s="1072"/>
      <c r="E10" s="248"/>
      <c r="F10" s="283"/>
      <c r="G10" s="283"/>
      <c r="H10" s="283"/>
      <c r="I10" s="232">
        <f t="shared" ref="I10:I31" si="0">E10+F10-G10+H10</f>
        <v>0</v>
      </c>
    </row>
    <row r="11" spans="1:9" ht="16.149999999999999" customHeight="1" thickBot="1" x14ac:dyDescent="0.3">
      <c r="A11" s="25">
        <v>303</v>
      </c>
      <c r="B11" s="1073" t="s">
        <v>1591</v>
      </c>
      <c r="C11" s="1074"/>
      <c r="D11" s="1075"/>
      <c r="E11" s="258"/>
      <c r="F11" s="297"/>
      <c r="G11" s="297"/>
      <c r="H11" s="297"/>
      <c r="I11" s="269">
        <f t="shared" si="0"/>
        <v>0</v>
      </c>
    </row>
    <row r="12" spans="1:9" ht="16.149999999999999" customHeight="1" x14ac:dyDescent="0.3">
      <c r="A12" s="90"/>
      <c r="B12" s="1080" t="s">
        <v>1592</v>
      </c>
      <c r="C12" s="1081"/>
      <c r="D12" s="1082"/>
      <c r="E12" s="247">
        <f>SUM(E9:E11)</f>
        <v>0</v>
      </c>
      <c r="F12" s="247">
        <f>SUM(F9:F11)</f>
        <v>0</v>
      </c>
      <c r="G12" s="247">
        <f>SUM(G9:G11)</f>
        <v>0</v>
      </c>
      <c r="H12" s="247">
        <f>SUM(H9:H11)</f>
        <v>0</v>
      </c>
      <c r="I12" s="338">
        <f>SUM(I8:I11)</f>
        <v>0</v>
      </c>
    </row>
    <row r="13" spans="1:9" ht="24.75" customHeight="1" x14ac:dyDescent="0.3">
      <c r="A13" s="90"/>
      <c r="B13" s="1083" t="s">
        <v>1593</v>
      </c>
      <c r="C13" s="1084"/>
      <c r="D13" s="1085"/>
      <c r="E13" s="253"/>
      <c r="F13" s="365"/>
      <c r="G13" s="365"/>
      <c r="H13" s="365"/>
      <c r="I13" s="232"/>
    </row>
    <row r="14" spans="1:9" ht="16.149999999999999" customHeight="1" x14ac:dyDescent="0.25">
      <c r="A14" s="25"/>
      <c r="B14" s="1086" t="s">
        <v>897</v>
      </c>
      <c r="C14" s="1087"/>
      <c r="D14" s="1088"/>
      <c r="E14" s="229"/>
      <c r="F14" s="279"/>
      <c r="G14" s="279"/>
      <c r="H14" s="279"/>
      <c r="I14" s="232">
        <f t="shared" si="0"/>
        <v>0</v>
      </c>
    </row>
    <row r="15" spans="1:9" ht="16.149999999999999" customHeight="1" x14ac:dyDescent="0.25">
      <c r="A15" s="90">
        <v>304</v>
      </c>
      <c r="B15" s="1070" t="s">
        <v>1594</v>
      </c>
      <c r="C15" s="1071"/>
      <c r="D15" s="1072"/>
      <c r="E15" s="248"/>
      <c r="F15" s="283"/>
      <c r="G15" s="283"/>
      <c r="H15" s="283"/>
      <c r="I15" s="232">
        <f t="shared" si="0"/>
        <v>0</v>
      </c>
    </row>
    <row r="16" spans="1:9" ht="16.149999999999999" customHeight="1" x14ac:dyDescent="0.25">
      <c r="A16" s="25">
        <v>305</v>
      </c>
      <c r="B16" s="1073" t="s">
        <v>1595</v>
      </c>
      <c r="C16" s="1074"/>
      <c r="D16" s="1075"/>
      <c r="E16" s="229"/>
      <c r="F16" s="279"/>
      <c r="G16" s="279"/>
      <c r="H16" s="279"/>
      <c r="I16" s="232">
        <f t="shared" si="0"/>
        <v>0</v>
      </c>
    </row>
    <row r="17" spans="1:17" ht="16.149999999999999" customHeight="1" x14ac:dyDescent="0.25">
      <c r="A17" s="90">
        <v>306</v>
      </c>
      <c r="B17" s="1070" t="s">
        <v>172</v>
      </c>
      <c r="C17" s="1071"/>
      <c r="D17" s="1072"/>
      <c r="E17" s="248"/>
      <c r="F17" s="283"/>
      <c r="G17" s="283"/>
      <c r="H17" s="283"/>
      <c r="I17" s="232">
        <f t="shared" si="0"/>
        <v>0</v>
      </c>
    </row>
    <row r="18" spans="1:17" ht="16.149999999999999" customHeight="1" x14ac:dyDescent="0.25">
      <c r="A18" s="25">
        <v>307</v>
      </c>
      <c r="B18" s="1073" t="s">
        <v>173</v>
      </c>
      <c r="C18" s="1074"/>
      <c r="D18" s="1075"/>
      <c r="E18" s="229"/>
      <c r="F18" s="279"/>
      <c r="G18" s="279"/>
      <c r="H18" s="279"/>
      <c r="I18" s="232">
        <f t="shared" si="0"/>
        <v>0</v>
      </c>
    </row>
    <row r="19" spans="1:17" ht="16.149999999999999" customHeight="1" x14ac:dyDescent="0.25">
      <c r="A19" s="90">
        <v>308</v>
      </c>
      <c r="B19" s="1070" t="s">
        <v>174</v>
      </c>
      <c r="C19" s="1071"/>
      <c r="D19" s="1072"/>
      <c r="E19" s="248"/>
      <c r="F19" s="283"/>
      <c r="G19" s="283"/>
      <c r="H19" s="283"/>
      <c r="I19" s="232">
        <f t="shared" si="0"/>
        <v>0</v>
      </c>
    </row>
    <row r="20" spans="1:17" ht="16.149999999999999" customHeight="1" x14ac:dyDescent="0.25">
      <c r="A20" s="25">
        <v>309</v>
      </c>
      <c r="B20" s="1073" t="s">
        <v>175</v>
      </c>
      <c r="C20" s="1074"/>
      <c r="D20" s="1075"/>
      <c r="E20" s="229"/>
      <c r="F20" s="279"/>
      <c r="G20" s="279"/>
      <c r="H20" s="279"/>
      <c r="I20" s="232">
        <f t="shared" si="0"/>
        <v>0</v>
      </c>
    </row>
    <row r="21" spans="1:17" ht="16.149999999999999" customHeight="1" x14ac:dyDescent="0.25">
      <c r="A21" s="90">
        <v>310</v>
      </c>
      <c r="B21" s="1070" t="s">
        <v>176</v>
      </c>
      <c r="C21" s="1071"/>
      <c r="D21" s="1072"/>
      <c r="E21" s="248"/>
      <c r="F21" s="283"/>
      <c r="G21" s="283"/>
      <c r="H21" s="283"/>
      <c r="I21" s="232">
        <f t="shared" si="0"/>
        <v>0</v>
      </c>
    </row>
    <row r="22" spans="1:17" ht="16.149999999999999" customHeight="1" x14ac:dyDescent="0.25">
      <c r="A22" s="90">
        <v>311</v>
      </c>
      <c r="B22" s="1070" t="s">
        <v>823</v>
      </c>
      <c r="C22" s="1071"/>
      <c r="D22" s="1072"/>
      <c r="E22" s="248"/>
      <c r="F22" s="283"/>
      <c r="G22" s="283"/>
      <c r="H22" s="283"/>
      <c r="I22" s="232">
        <f t="shared" si="0"/>
        <v>0</v>
      </c>
    </row>
    <row r="23" spans="1:17" ht="16.149999999999999" customHeight="1" x14ac:dyDescent="0.25">
      <c r="A23" s="25">
        <v>312</v>
      </c>
      <c r="B23" s="1073" t="s">
        <v>898</v>
      </c>
      <c r="C23" s="1074"/>
      <c r="D23" s="1075"/>
      <c r="E23" s="229"/>
      <c r="F23" s="279"/>
      <c r="G23" s="279"/>
      <c r="H23" s="279"/>
      <c r="I23" s="232">
        <f t="shared" si="0"/>
        <v>0</v>
      </c>
    </row>
    <row r="24" spans="1:17" ht="16.149999999999999" customHeight="1" x14ac:dyDescent="0.25">
      <c r="A24" s="90">
        <v>313</v>
      </c>
      <c r="B24" s="1070" t="s">
        <v>177</v>
      </c>
      <c r="C24" s="1071"/>
      <c r="D24" s="1072"/>
      <c r="E24" s="248"/>
      <c r="F24" s="283"/>
      <c r="G24" s="283"/>
      <c r="H24" s="283"/>
      <c r="I24" s="232">
        <f t="shared" si="0"/>
        <v>0</v>
      </c>
    </row>
    <row r="25" spans="1:17" ht="16.149999999999999" customHeight="1" x14ac:dyDescent="0.25">
      <c r="A25" s="25">
        <v>314</v>
      </c>
      <c r="B25" s="1073" t="s">
        <v>178</v>
      </c>
      <c r="C25" s="1074"/>
      <c r="D25" s="1075"/>
      <c r="E25" s="229"/>
      <c r="F25" s="279"/>
      <c r="G25" s="279"/>
      <c r="H25" s="279"/>
      <c r="I25" s="232">
        <f t="shared" si="0"/>
        <v>0</v>
      </c>
    </row>
    <row r="26" spans="1:17" ht="16.149999999999999" customHeight="1" x14ac:dyDescent="0.25">
      <c r="A26" s="90">
        <v>315</v>
      </c>
      <c r="B26" s="1070" t="s">
        <v>179</v>
      </c>
      <c r="C26" s="1071"/>
      <c r="D26" s="1072"/>
      <c r="E26" s="248"/>
      <c r="F26" s="283"/>
      <c r="G26" s="283"/>
      <c r="H26" s="283"/>
      <c r="I26" s="232">
        <f t="shared" si="0"/>
        <v>0</v>
      </c>
    </row>
    <row r="27" spans="1:17" ht="16.149999999999999" customHeight="1" x14ac:dyDescent="0.25">
      <c r="A27" s="25">
        <v>316</v>
      </c>
      <c r="B27" s="1073" t="s">
        <v>180</v>
      </c>
      <c r="C27" s="1074"/>
      <c r="D27" s="1075"/>
      <c r="E27" s="229"/>
      <c r="F27" s="279"/>
      <c r="G27" s="279"/>
      <c r="H27" s="279"/>
      <c r="I27" s="232">
        <f t="shared" si="0"/>
        <v>0</v>
      </c>
    </row>
    <row r="28" spans="1:17" ht="16.149999999999999" customHeight="1" x14ac:dyDescent="0.25">
      <c r="A28" s="90">
        <v>317</v>
      </c>
      <c r="B28" s="1070" t="s">
        <v>181</v>
      </c>
      <c r="C28" s="1071"/>
      <c r="D28" s="1072"/>
      <c r="E28" s="248"/>
      <c r="F28" s="283"/>
      <c r="G28" s="283"/>
      <c r="H28" s="283"/>
      <c r="I28" s="232">
        <f t="shared" si="0"/>
        <v>0</v>
      </c>
    </row>
    <row r="29" spans="1:17" ht="16.149999999999999" customHeight="1" x14ac:dyDescent="0.25">
      <c r="A29" s="25">
        <v>318</v>
      </c>
      <c r="B29" s="1073" t="s">
        <v>182</v>
      </c>
      <c r="C29" s="1074"/>
      <c r="D29" s="1075"/>
      <c r="E29" s="229"/>
      <c r="F29" s="279"/>
      <c r="G29" s="279"/>
      <c r="H29" s="279"/>
      <c r="I29" s="232">
        <f t="shared" si="0"/>
        <v>0</v>
      </c>
    </row>
    <row r="30" spans="1:17" ht="16.149999999999999" customHeight="1" x14ac:dyDescent="0.25">
      <c r="A30" s="90">
        <v>319</v>
      </c>
      <c r="B30" s="1070" t="s">
        <v>183</v>
      </c>
      <c r="C30" s="1071"/>
      <c r="D30" s="1072"/>
      <c r="E30" s="248"/>
      <c r="F30" s="283"/>
      <c r="G30" s="283"/>
      <c r="H30" s="283"/>
      <c r="I30" s="232">
        <f t="shared" si="0"/>
        <v>0</v>
      </c>
    </row>
    <row r="31" spans="1:17" ht="16.149999999999999" customHeight="1" thickBot="1" x14ac:dyDescent="0.3">
      <c r="A31" s="90">
        <v>320</v>
      </c>
      <c r="B31" s="1070" t="s">
        <v>184</v>
      </c>
      <c r="C31" s="1071"/>
      <c r="D31" s="1072"/>
      <c r="E31" s="258"/>
      <c r="F31" s="297"/>
      <c r="G31" s="297"/>
      <c r="H31" s="297"/>
      <c r="I31" s="274">
        <f t="shared" si="0"/>
        <v>0</v>
      </c>
    </row>
    <row r="32" spans="1:17" ht="16.149999999999999" customHeight="1" thickBot="1" x14ac:dyDescent="0.35">
      <c r="A32" s="31"/>
      <c r="B32" s="1077" t="s">
        <v>934</v>
      </c>
      <c r="C32" s="1078"/>
      <c r="D32" s="1079"/>
      <c r="E32" s="349">
        <f>SUM(E14:E31)</f>
        <v>0</v>
      </c>
      <c r="F32" s="349">
        <f>SUM(F14:F31)</f>
        <v>0</v>
      </c>
      <c r="G32" s="349">
        <f>SUM(G14:G31)</f>
        <v>0</v>
      </c>
      <c r="H32" s="349">
        <f>SUM(H14:H31)</f>
        <v>0</v>
      </c>
      <c r="I32" s="267">
        <f>SUM(I14:I31)</f>
        <v>0</v>
      </c>
      <c r="J32" s="1"/>
      <c r="K32" s="1"/>
      <c r="L32" s="1"/>
      <c r="M32" s="1"/>
      <c r="N32" s="1"/>
      <c r="O32" s="1"/>
      <c r="P32" s="1"/>
      <c r="Q32" s="1"/>
    </row>
    <row r="33" spans="2:9" ht="13" x14ac:dyDescent="0.3">
      <c r="B33" s="1076" t="s">
        <v>1706</v>
      </c>
      <c r="C33" s="1076"/>
      <c r="D33" s="1076"/>
      <c r="E33" s="1076"/>
      <c r="F33" s="1076"/>
      <c r="G33" s="1076"/>
      <c r="H33" s="1076"/>
      <c r="I33" s="1076"/>
    </row>
    <row r="34" spans="2:9" x14ac:dyDescent="0.25">
      <c r="B34" s="238"/>
      <c r="C34" s="238"/>
      <c r="D34" s="238"/>
      <c r="E34" s="238"/>
      <c r="F34" s="238"/>
      <c r="G34" s="238"/>
      <c r="H34" s="238"/>
      <c r="I34" s="238"/>
    </row>
    <row r="35" spans="2:9" x14ac:dyDescent="0.25">
      <c r="B35" s="238"/>
      <c r="C35" s="238"/>
      <c r="D35" s="238"/>
      <c r="E35" s="238"/>
      <c r="F35" s="238"/>
      <c r="G35" s="238"/>
      <c r="H35" s="238"/>
      <c r="I35" s="238"/>
    </row>
    <row r="36" spans="2:9" x14ac:dyDescent="0.25">
      <c r="B36" s="238"/>
      <c r="C36" s="238"/>
      <c r="D36" s="238"/>
      <c r="E36" s="238"/>
      <c r="F36" s="238"/>
      <c r="G36" s="238"/>
      <c r="H36" s="238"/>
      <c r="I36" s="238"/>
    </row>
    <row r="37" spans="2:9" x14ac:dyDescent="0.25">
      <c r="B37" s="238"/>
      <c r="C37" s="238"/>
      <c r="D37" s="238"/>
      <c r="E37" s="238"/>
      <c r="F37" s="238"/>
      <c r="G37" s="238"/>
      <c r="H37" s="238"/>
      <c r="I37" s="238"/>
    </row>
    <row r="38" spans="2:9" x14ac:dyDescent="0.25">
      <c r="B38" s="238"/>
      <c r="C38" s="238"/>
      <c r="D38" s="238"/>
      <c r="E38" s="238"/>
      <c r="F38" s="238"/>
      <c r="G38" s="238"/>
      <c r="H38" s="238"/>
      <c r="I38" s="238"/>
    </row>
    <row r="39" spans="2:9" x14ac:dyDescent="0.25">
      <c r="B39" s="238"/>
      <c r="C39" s="238"/>
      <c r="D39" s="238"/>
      <c r="E39" s="238"/>
      <c r="F39" s="238"/>
      <c r="G39" s="238"/>
      <c r="H39" s="238"/>
      <c r="I39" s="238"/>
    </row>
    <row r="40" spans="2:9" x14ac:dyDescent="0.25">
      <c r="B40" s="238"/>
      <c r="C40" s="238"/>
      <c r="D40" s="238"/>
      <c r="E40" s="238"/>
      <c r="F40" s="238"/>
      <c r="G40" s="238"/>
      <c r="H40" s="238"/>
      <c r="I40" s="238"/>
    </row>
    <row r="41" spans="2:9" x14ac:dyDescent="0.25">
      <c r="B41" s="238"/>
      <c r="C41" s="238"/>
      <c r="D41" s="238"/>
      <c r="E41" s="238"/>
      <c r="F41" s="238"/>
      <c r="G41" s="238"/>
      <c r="H41" s="238"/>
      <c r="I41" s="238"/>
    </row>
    <row r="42" spans="2:9" x14ac:dyDescent="0.25">
      <c r="B42" s="238"/>
      <c r="C42" s="238"/>
      <c r="D42" s="238"/>
      <c r="E42" s="238"/>
      <c r="F42" s="238"/>
      <c r="G42" s="238"/>
      <c r="H42" s="238"/>
      <c r="I42" s="238"/>
    </row>
    <row r="43" spans="2:9" x14ac:dyDescent="0.25">
      <c r="B43" s="238"/>
      <c r="C43" s="238"/>
      <c r="D43" s="238"/>
      <c r="E43" s="238"/>
      <c r="F43" s="238"/>
      <c r="G43" s="238"/>
      <c r="H43" s="238"/>
      <c r="I43" s="238"/>
    </row>
    <row r="44" spans="2:9" x14ac:dyDescent="0.25">
      <c r="B44" s="238"/>
      <c r="C44" s="238"/>
      <c r="D44" s="238"/>
      <c r="E44" s="238"/>
      <c r="F44" s="238"/>
      <c r="G44" s="238"/>
      <c r="H44" s="238"/>
      <c r="I44" s="238"/>
    </row>
    <row r="45" spans="2:9" x14ac:dyDescent="0.25">
      <c r="B45" s="238"/>
      <c r="C45" s="238"/>
      <c r="D45" s="238"/>
      <c r="E45" s="238"/>
      <c r="F45" s="238"/>
      <c r="G45" s="238"/>
      <c r="H45" s="238"/>
      <c r="I45" s="238"/>
    </row>
    <row r="46" spans="2:9" x14ac:dyDescent="0.25">
      <c r="B46" s="238"/>
      <c r="C46" s="238"/>
      <c r="D46" s="238"/>
      <c r="E46" s="238"/>
      <c r="F46" s="238"/>
      <c r="G46" s="238"/>
      <c r="H46" s="238"/>
      <c r="I46" s="238"/>
    </row>
    <row r="47" spans="2:9" x14ac:dyDescent="0.25">
      <c r="B47" s="238"/>
      <c r="C47" s="238"/>
      <c r="D47" s="238"/>
      <c r="E47" s="238"/>
      <c r="F47" s="238"/>
      <c r="G47" s="238"/>
      <c r="H47" s="238"/>
      <c r="I47" s="238"/>
    </row>
    <row r="48" spans="2:9" x14ac:dyDescent="0.25">
      <c r="B48" s="238"/>
      <c r="C48" s="238"/>
      <c r="D48" s="238"/>
      <c r="E48" s="238"/>
      <c r="F48" s="238"/>
      <c r="G48" s="238"/>
      <c r="H48" s="238"/>
      <c r="I48" s="238"/>
    </row>
    <row r="49" spans="2:9" x14ac:dyDescent="0.25">
      <c r="B49" s="238"/>
      <c r="C49" s="238"/>
      <c r="D49" s="238"/>
      <c r="E49" s="238"/>
      <c r="F49" s="238"/>
      <c r="G49" s="238"/>
      <c r="H49" s="238"/>
      <c r="I49" s="238"/>
    </row>
    <row r="50" spans="2:9" x14ac:dyDescent="0.25">
      <c r="B50" s="238"/>
      <c r="C50" s="238"/>
      <c r="D50" s="238"/>
      <c r="E50" s="238"/>
      <c r="F50" s="238"/>
      <c r="G50" s="238"/>
      <c r="H50" s="238"/>
      <c r="I50" s="238"/>
    </row>
    <row r="51" spans="2:9" x14ac:dyDescent="0.25">
      <c r="B51" s="238"/>
      <c r="C51" s="238"/>
      <c r="D51" s="238"/>
      <c r="E51" s="238"/>
      <c r="F51" s="238"/>
      <c r="G51" s="238"/>
      <c r="H51" s="238"/>
      <c r="I51" s="238"/>
    </row>
    <row r="52" spans="2:9" x14ac:dyDescent="0.25">
      <c r="B52" s="238"/>
      <c r="C52" s="238"/>
      <c r="D52" s="238"/>
      <c r="E52" s="238"/>
      <c r="F52" s="238"/>
      <c r="G52" s="238"/>
      <c r="H52" s="238"/>
      <c r="I52" s="238"/>
    </row>
    <row r="53" spans="2:9" x14ac:dyDescent="0.25">
      <c r="B53" s="238"/>
      <c r="C53" s="238"/>
      <c r="D53" s="238"/>
      <c r="E53" s="238"/>
      <c r="F53" s="238"/>
      <c r="G53" s="238"/>
      <c r="H53" s="238"/>
      <c r="I53" s="238"/>
    </row>
    <row r="54" spans="2:9" x14ac:dyDescent="0.25">
      <c r="B54" s="238"/>
      <c r="C54" s="238"/>
      <c r="D54" s="238"/>
      <c r="E54" s="238"/>
      <c r="F54" s="238"/>
      <c r="G54" s="238"/>
      <c r="H54" s="238"/>
      <c r="I54" s="238"/>
    </row>
    <row r="55" spans="2:9" x14ac:dyDescent="0.25">
      <c r="B55" s="238"/>
      <c r="C55" s="238"/>
      <c r="D55" s="238"/>
      <c r="E55" s="238"/>
      <c r="F55" s="238"/>
      <c r="G55" s="238"/>
      <c r="H55" s="238"/>
      <c r="I55" s="238"/>
    </row>
    <row r="56" spans="2:9" x14ac:dyDescent="0.25">
      <c r="B56" s="238"/>
      <c r="C56" s="238"/>
      <c r="D56" s="238"/>
      <c r="E56" s="238"/>
      <c r="F56" s="238"/>
      <c r="G56" s="238"/>
      <c r="H56" s="238"/>
      <c r="I56" s="238"/>
    </row>
    <row r="57" spans="2:9" x14ac:dyDescent="0.25">
      <c r="B57" s="238"/>
      <c r="C57" s="238"/>
      <c r="D57" s="238"/>
      <c r="E57" s="238"/>
      <c r="F57" s="238"/>
      <c r="G57" s="238"/>
      <c r="H57" s="238"/>
      <c r="I57" s="238"/>
    </row>
    <row r="58" spans="2:9" x14ac:dyDescent="0.25">
      <c r="B58" s="238"/>
      <c r="C58" s="238"/>
      <c r="D58" s="238"/>
      <c r="E58" s="238"/>
      <c r="F58" s="238"/>
      <c r="G58" s="238"/>
      <c r="H58" s="238"/>
      <c r="I58" s="238"/>
    </row>
    <row r="59" spans="2:9" x14ac:dyDescent="0.25">
      <c r="B59" s="238"/>
      <c r="C59" s="238"/>
      <c r="D59" s="238"/>
      <c r="E59" s="238"/>
      <c r="F59" s="238"/>
      <c r="G59" s="238"/>
      <c r="H59" s="238"/>
      <c r="I59" s="238"/>
    </row>
    <row r="60" spans="2:9" x14ac:dyDescent="0.25">
      <c r="B60" s="238"/>
      <c r="C60" s="238"/>
      <c r="D60" s="238"/>
      <c r="E60" s="238"/>
      <c r="F60" s="238"/>
      <c r="G60" s="238"/>
      <c r="H60" s="238"/>
      <c r="I60" s="238"/>
    </row>
    <row r="61" spans="2:9" x14ac:dyDescent="0.25">
      <c r="B61" s="238"/>
      <c r="C61" s="238"/>
      <c r="D61" s="238"/>
      <c r="E61" s="238"/>
      <c r="F61" s="238"/>
      <c r="G61" s="238"/>
      <c r="H61" s="238"/>
      <c r="I61" s="238"/>
    </row>
    <row r="62" spans="2:9" x14ac:dyDescent="0.25">
      <c r="B62" s="238"/>
      <c r="C62" s="238"/>
      <c r="D62" s="238"/>
      <c r="E62" s="238"/>
      <c r="F62" s="238"/>
      <c r="G62" s="238"/>
      <c r="H62" s="238"/>
      <c r="I62" s="238"/>
    </row>
    <row r="63" spans="2:9" x14ac:dyDescent="0.25">
      <c r="B63" s="238"/>
      <c r="C63" s="238"/>
      <c r="D63" s="238"/>
      <c r="E63" s="238"/>
      <c r="F63" s="238"/>
      <c r="G63" s="238"/>
      <c r="H63" s="238"/>
      <c r="I63" s="238"/>
    </row>
    <row r="64" spans="2:9" x14ac:dyDescent="0.25">
      <c r="B64" s="238"/>
      <c r="C64" s="238"/>
      <c r="D64" s="238"/>
      <c r="E64" s="238"/>
      <c r="F64" s="238"/>
      <c r="G64" s="238"/>
      <c r="H64" s="238"/>
      <c r="I64" s="238"/>
    </row>
    <row r="65" spans="2:9" x14ac:dyDescent="0.25">
      <c r="B65" s="238"/>
      <c r="C65" s="238"/>
      <c r="D65" s="238"/>
      <c r="E65" s="238"/>
      <c r="F65" s="238"/>
      <c r="G65" s="238"/>
      <c r="H65" s="238"/>
      <c r="I65" s="238"/>
    </row>
    <row r="66" spans="2:9" x14ac:dyDescent="0.25">
      <c r="B66" s="238"/>
      <c r="C66" s="238"/>
      <c r="D66" s="238"/>
      <c r="E66" s="238"/>
      <c r="F66" s="238"/>
      <c r="G66" s="238"/>
      <c r="H66" s="238"/>
      <c r="I66" s="238"/>
    </row>
    <row r="67" spans="2:9" x14ac:dyDescent="0.25">
      <c r="B67" s="238"/>
      <c r="C67" s="238"/>
      <c r="D67" s="238"/>
      <c r="E67" s="238"/>
      <c r="F67" s="238"/>
      <c r="G67" s="238"/>
      <c r="H67" s="238"/>
      <c r="I67" s="238"/>
    </row>
    <row r="68" spans="2:9" x14ac:dyDescent="0.25">
      <c r="B68" s="238"/>
      <c r="C68" s="238"/>
      <c r="D68" s="238"/>
      <c r="E68" s="238"/>
      <c r="F68" s="238"/>
      <c r="G68" s="238"/>
      <c r="H68" s="238"/>
      <c r="I68" s="238"/>
    </row>
    <row r="69" spans="2:9" x14ac:dyDescent="0.25">
      <c r="B69" s="238"/>
      <c r="C69" s="238"/>
      <c r="D69" s="238"/>
      <c r="E69" s="238"/>
      <c r="F69" s="238"/>
      <c r="G69" s="238"/>
      <c r="H69" s="238"/>
      <c r="I69" s="238"/>
    </row>
    <row r="70" spans="2:9" x14ac:dyDescent="0.25">
      <c r="B70" s="238"/>
      <c r="C70" s="238"/>
      <c r="D70" s="238"/>
      <c r="E70" s="238"/>
      <c r="F70" s="238"/>
      <c r="G70" s="238"/>
      <c r="H70" s="238"/>
      <c r="I70" s="238"/>
    </row>
    <row r="71" spans="2:9" x14ac:dyDescent="0.25">
      <c r="B71" s="238"/>
      <c r="C71" s="238"/>
      <c r="D71" s="238"/>
      <c r="E71" s="238"/>
      <c r="F71" s="238"/>
      <c r="G71" s="238"/>
      <c r="H71" s="238"/>
      <c r="I71" s="238"/>
    </row>
    <row r="72" spans="2:9" x14ac:dyDescent="0.25">
      <c r="B72" s="238"/>
      <c r="C72" s="238"/>
      <c r="D72" s="238"/>
      <c r="E72" s="238"/>
      <c r="F72" s="238"/>
      <c r="G72" s="238"/>
      <c r="H72" s="238"/>
      <c r="I72" s="238"/>
    </row>
    <row r="73" spans="2:9" x14ac:dyDescent="0.25">
      <c r="B73" s="238"/>
      <c r="C73" s="238"/>
      <c r="D73" s="238"/>
      <c r="E73" s="238"/>
      <c r="F73" s="238"/>
      <c r="G73" s="238"/>
      <c r="H73" s="238"/>
      <c r="I73" s="238"/>
    </row>
    <row r="74" spans="2:9" x14ac:dyDescent="0.25">
      <c r="B74" s="238"/>
      <c r="C74" s="238"/>
      <c r="D74" s="238"/>
      <c r="E74" s="238"/>
      <c r="F74" s="238"/>
      <c r="G74" s="238"/>
      <c r="H74" s="238"/>
      <c r="I74" s="238"/>
    </row>
    <row r="75" spans="2:9" x14ac:dyDescent="0.25">
      <c r="B75" s="238"/>
      <c r="C75" s="238"/>
      <c r="D75" s="238"/>
      <c r="E75" s="238"/>
      <c r="F75" s="238"/>
      <c r="G75" s="238"/>
      <c r="H75" s="238"/>
      <c r="I75" s="238"/>
    </row>
    <row r="76" spans="2:9" x14ac:dyDescent="0.25">
      <c r="B76" s="238"/>
      <c r="C76" s="238"/>
      <c r="D76" s="238"/>
      <c r="E76" s="238"/>
      <c r="F76" s="238"/>
      <c r="G76" s="238"/>
      <c r="H76" s="238"/>
      <c r="I76" s="238"/>
    </row>
    <row r="77" spans="2:9" x14ac:dyDescent="0.25">
      <c r="B77" s="238"/>
      <c r="C77" s="238"/>
      <c r="D77" s="238"/>
      <c r="E77" s="238"/>
      <c r="F77" s="238"/>
      <c r="G77" s="238"/>
      <c r="H77" s="238"/>
      <c r="I77" s="238"/>
    </row>
    <row r="78" spans="2:9" x14ac:dyDescent="0.25">
      <c r="B78" s="238"/>
      <c r="C78" s="238"/>
      <c r="D78" s="238"/>
      <c r="E78" s="238"/>
      <c r="F78" s="238"/>
      <c r="G78" s="238"/>
      <c r="H78" s="238"/>
      <c r="I78" s="238"/>
    </row>
    <row r="79" spans="2:9" x14ac:dyDescent="0.25">
      <c r="B79" s="238"/>
      <c r="C79" s="238"/>
      <c r="D79" s="238"/>
      <c r="E79" s="238"/>
      <c r="F79" s="238"/>
      <c r="G79" s="238"/>
      <c r="H79" s="238"/>
      <c r="I79" s="238"/>
    </row>
    <row r="80" spans="2:9" x14ac:dyDescent="0.25">
      <c r="B80" s="238"/>
      <c r="C80" s="238"/>
      <c r="D80" s="238"/>
      <c r="E80" s="238"/>
      <c r="F80" s="238"/>
      <c r="G80" s="238"/>
      <c r="H80" s="238"/>
      <c r="I80" s="238"/>
    </row>
    <row r="81" spans="2:9" x14ac:dyDescent="0.25">
      <c r="B81" s="238"/>
      <c r="C81" s="238"/>
      <c r="D81" s="238"/>
      <c r="E81" s="238"/>
      <c r="F81" s="238"/>
      <c r="G81" s="238"/>
      <c r="H81" s="238"/>
      <c r="I81" s="238"/>
    </row>
    <row r="82" spans="2:9" x14ac:dyDescent="0.25">
      <c r="B82" s="238"/>
      <c r="C82" s="238"/>
      <c r="D82" s="238"/>
      <c r="E82" s="238"/>
      <c r="F82" s="238"/>
      <c r="G82" s="238"/>
      <c r="H82" s="238"/>
      <c r="I82" s="238"/>
    </row>
    <row r="83" spans="2:9" x14ac:dyDescent="0.25">
      <c r="B83" s="238"/>
      <c r="C83" s="238"/>
      <c r="D83" s="238"/>
      <c r="E83" s="238"/>
      <c r="F83" s="238"/>
      <c r="G83" s="238"/>
      <c r="H83" s="238"/>
      <c r="I83" s="238"/>
    </row>
    <row r="84" spans="2:9" x14ac:dyDescent="0.25">
      <c r="B84" s="238"/>
      <c r="C84" s="238"/>
      <c r="D84" s="238"/>
      <c r="E84" s="238"/>
      <c r="F84" s="238"/>
      <c r="G84" s="238"/>
      <c r="H84" s="238"/>
      <c r="I84" s="238"/>
    </row>
    <row r="85" spans="2:9" x14ac:dyDescent="0.25">
      <c r="B85" s="238"/>
      <c r="C85" s="238"/>
      <c r="D85" s="238"/>
      <c r="E85" s="238"/>
      <c r="F85" s="238"/>
      <c r="G85" s="238"/>
      <c r="H85" s="238"/>
      <c r="I85" s="238"/>
    </row>
    <row r="86" spans="2:9" x14ac:dyDescent="0.25">
      <c r="B86" s="238"/>
      <c r="C86" s="238"/>
      <c r="D86" s="238"/>
      <c r="E86" s="238"/>
      <c r="F86" s="238"/>
      <c r="G86" s="238"/>
      <c r="H86" s="238"/>
      <c r="I86" s="238"/>
    </row>
    <row r="87" spans="2:9" x14ac:dyDescent="0.25">
      <c r="B87" s="238"/>
      <c r="C87" s="238"/>
      <c r="D87" s="238"/>
      <c r="E87" s="238"/>
      <c r="F87" s="238"/>
      <c r="G87" s="238"/>
      <c r="H87" s="238"/>
      <c r="I87" s="238"/>
    </row>
    <row r="88" spans="2:9" x14ac:dyDescent="0.25">
      <c r="B88" s="238"/>
      <c r="C88" s="238"/>
      <c r="D88" s="238"/>
      <c r="E88" s="238"/>
      <c r="F88" s="238"/>
      <c r="G88" s="238"/>
      <c r="H88" s="238"/>
      <c r="I88" s="238"/>
    </row>
    <row r="89" spans="2:9" x14ac:dyDescent="0.25">
      <c r="B89" s="238"/>
      <c r="C89" s="238"/>
      <c r="D89" s="238"/>
      <c r="E89" s="238"/>
      <c r="F89" s="238"/>
      <c r="G89" s="238"/>
      <c r="H89" s="238"/>
      <c r="I89" s="238"/>
    </row>
    <row r="90" spans="2:9" x14ac:dyDescent="0.25">
      <c r="B90" s="238"/>
      <c r="C90" s="238"/>
      <c r="D90" s="238"/>
      <c r="E90" s="238"/>
      <c r="F90" s="238"/>
      <c r="G90" s="238"/>
      <c r="H90" s="238"/>
      <c r="I90" s="238"/>
    </row>
    <row r="91" spans="2:9" x14ac:dyDescent="0.25">
      <c r="B91" s="238"/>
      <c r="C91" s="238"/>
      <c r="D91" s="238"/>
      <c r="E91" s="238"/>
      <c r="F91" s="238"/>
      <c r="G91" s="238"/>
      <c r="H91" s="238"/>
      <c r="I91" s="238"/>
    </row>
    <row r="92" spans="2:9" x14ac:dyDescent="0.25">
      <c r="B92" s="238"/>
      <c r="C92" s="238"/>
      <c r="D92" s="238"/>
      <c r="E92" s="238"/>
      <c r="F92" s="238"/>
      <c r="G92" s="238"/>
      <c r="H92" s="238"/>
      <c r="I92" s="238"/>
    </row>
    <row r="93" spans="2:9" x14ac:dyDescent="0.25">
      <c r="B93" s="238"/>
      <c r="C93" s="238"/>
      <c r="D93" s="238"/>
      <c r="E93" s="238"/>
      <c r="F93" s="238"/>
      <c r="G93" s="238"/>
      <c r="H93" s="238"/>
      <c r="I93" s="238"/>
    </row>
    <row r="94" spans="2:9" x14ac:dyDescent="0.25">
      <c r="B94" s="238"/>
      <c r="C94" s="238"/>
      <c r="D94" s="238"/>
      <c r="E94" s="238"/>
      <c r="F94" s="238"/>
      <c r="G94" s="238"/>
      <c r="H94" s="238"/>
      <c r="I94" s="238"/>
    </row>
    <row r="95" spans="2:9" x14ac:dyDescent="0.25">
      <c r="B95" s="238"/>
      <c r="C95" s="238"/>
      <c r="D95" s="238"/>
      <c r="E95" s="238"/>
      <c r="F95" s="238"/>
      <c r="G95" s="238"/>
      <c r="H95" s="238"/>
      <c r="I95" s="238"/>
    </row>
    <row r="96" spans="2:9" x14ac:dyDescent="0.25">
      <c r="B96" s="238"/>
      <c r="C96" s="238"/>
      <c r="D96" s="238"/>
      <c r="E96" s="238"/>
      <c r="F96" s="238"/>
      <c r="G96" s="238"/>
      <c r="H96" s="238"/>
      <c r="I96" s="238"/>
    </row>
    <row r="97" spans="2:9" x14ac:dyDescent="0.25">
      <c r="B97" s="238"/>
      <c r="C97" s="238"/>
      <c r="D97" s="238"/>
      <c r="E97" s="238"/>
      <c r="F97" s="238"/>
      <c r="G97" s="238"/>
      <c r="H97" s="238"/>
      <c r="I97" s="238"/>
    </row>
    <row r="98" spans="2:9" x14ac:dyDescent="0.25">
      <c r="B98" s="238"/>
      <c r="C98" s="238"/>
      <c r="D98" s="238"/>
      <c r="E98" s="238"/>
      <c r="F98" s="238"/>
      <c r="G98" s="238"/>
      <c r="H98" s="238"/>
      <c r="I98" s="238"/>
    </row>
    <row r="99" spans="2:9" x14ac:dyDescent="0.25">
      <c r="B99" s="238"/>
      <c r="C99" s="238"/>
      <c r="D99" s="238"/>
      <c r="E99" s="238"/>
      <c r="F99" s="238"/>
      <c r="G99" s="238"/>
      <c r="H99" s="238"/>
      <c r="I99" s="238"/>
    </row>
    <row r="100" spans="2:9" x14ac:dyDescent="0.25">
      <c r="B100" s="238"/>
      <c r="C100" s="238"/>
      <c r="D100" s="238"/>
      <c r="E100" s="238"/>
      <c r="F100" s="238"/>
      <c r="G100" s="238"/>
      <c r="H100" s="238"/>
      <c r="I100" s="238"/>
    </row>
    <row r="101" spans="2:9" x14ac:dyDescent="0.25">
      <c r="B101" s="238"/>
      <c r="C101" s="238"/>
      <c r="D101" s="238"/>
      <c r="E101" s="238"/>
      <c r="F101" s="238"/>
      <c r="G101" s="238"/>
      <c r="H101" s="238"/>
      <c r="I101" s="238"/>
    </row>
    <row r="102" spans="2:9" x14ac:dyDescent="0.25">
      <c r="B102" s="238"/>
      <c r="C102" s="238"/>
      <c r="D102" s="238"/>
      <c r="E102" s="238"/>
      <c r="F102" s="238"/>
      <c r="G102" s="238"/>
      <c r="H102" s="238"/>
      <c r="I102" s="238"/>
    </row>
    <row r="103" spans="2:9" x14ac:dyDescent="0.25">
      <c r="B103" s="238"/>
      <c r="C103" s="238"/>
      <c r="D103" s="238"/>
      <c r="E103" s="238"/>
      <c r="F103" s="238"/>
      <c r="G103" s="238"/>
      <c r="H103" s="238"/>
      <c r="I103" s="238"/>
    </row>
    <row r="104" spans="2:9" x14ac:dyDescent="0.25">
      <c r="B104" s="238"/>
      <c r="C104" s="238"/>
      <c r="D104" s="238"/>
      <c r="E104" s="238"/>
      <c r="F104" s="238"/>
      <c r="G104" s="238"/>
      <c r="H104" s="238"/>
      <c r="I104" s="238"/>
    </row>
    <row r="105" spans="2:9" x14ac:dyDescent="0.25">
      <c r="B105" s="238"/>
      <c r="C105" s="238"/>
      <c r="D105" s="238"/>
      <c r="E105" s="238"/>
      <c r="F105" s="238"/>
      <c r="G105" s="238"/>
      <c r="H105" s="238"/>
      <c r="I105" s="238"/>
    </row>
    <row r="106" spans="2:9" x14ac:dyDescent="0.25">
      <c r="B106" s="238"/>
      <c r="C106" s="238"/>
      <c r="D106" s="238"/>
      <c r="E106" s="238"/>
      <c r="F106" s="238"/>
      <c r="G106" s="238"/>
      <c r="H106" s="238"/>
      <c r="I106" s="238"/>
    </row>
    <row r="107" spans="2:9" x14ac:dyDescent="0.25">
      <c r="B107" s="238"/>
      <c r="C107" s="238"/>
      <c r="D107" s="238"/>
      <c r="E107" s="238"/>
      <c r="F107" s="238"/>
      <c r="G107" s="238"/>
      <c r="H107" s="238"/>
      <c r="I107" s="238"/>
    </row>
    <row r="108" spans="2:9" x14ac:dyDescent="0.25">
      <c r="B108" s="238"/>
      <c r="C108" s="238"/>
      <c r="D108" s="238"/>
      <c r="E108" s="238"/>
      <c r="F108" s="238"/>
      <c r="G108" s="238"/>
      <c r="H108" s="238"/>
      <c r="I108" s="238"/>
    </row>
    <row r="109" spans="2:9" x14ac:dyDescent="0.25">
      <c r="B109" s="238"/>
      <c r="C109" s="238"/>
      <c r="D109" s="238"/>
      <c r="E109" s="238"/>
      <c r="F109" s="238"/>
      <c r="G109" s="238"/>
      <c r="H109" s="238"/>
      <c r="I109" s="238"/>
    </row>
    <row r="110" spans="2:9" x14ac:dyDescent="0.25">
      <c r="B110" s="238"/>
      <c r="C110" s="238"/>
      <c r="D110" s="238"/>
      <c r="E110" s="238"/>
      <c r="F110" s="238"/>
      <c r="G110" s="238"/>
      <c r="H110" s="238"/>
      <c r="I110" s="238"/>
    </row>
    <row r="111" spans="2:9" x14ac:dyDescent="0.25">
      <c r="B111" s="238"/>
      <c r="C111" s="238"/>
      <c r="D111" s="238"/>
      <c r="E111" s="238"/>
      <c r="F111" s="238"/>
      <c r="G111" s="238"/>
      <c r="H111" s="238"/>
      <c r="I111" s="238"/>
    </row>
    <row r="112" spans="2:9" x14ac:dyDescent="0.25">
      <c r="B112" s="238"/>
      <c r="C112" s="238"/>
      <c r="D112" s="238"/>
      <c r="E112" s="238"/>
      <c r="F112" s="238"/>
      <c r="G112" s="238"/>
      <c r="H112" s="238"/>
      <c r="I112" s="238"/>
    </row>
    <row r="113" spans="2:9" x14ac:dyDescent="0.25">
      <c r="B113" s="238"/>
      <c r="C113" s="238"/>
      <c r="D113" s="238"/>
      <c r="E113" s="238"/>
      <c r="F113" s="238"/>
      <c r="G113" s="238"/>
      <c r="H113" s="238"/>
      <c r="I113" s="238"/>
    </row>
    <row r="114" spans="2:9" x14ac:dyDescent="0.25">
      <c r="B114" s="238"/>
      <c r="C114" s="238"/>
      <c r="D114" s="238"/>
      <c r="E114" s="238"/>
      <c r="F114" s="238"/>
      <c r="G114" s="238"/>
      <c r="H114" s="238"/>
      <c r="I114" s="238"/>
    </row>
    <row r="115" spans="2:9" x14ac:dyDescent="0.25">
      <c r="B115" s="238"/>
      <c r="C115" s="238"/>
      <c r="D115" s="238"/>
      <c r="E115" s="238"/>
      <c r="F115" s="238"/>
      <c r="G115" s="238"/>
      <c r="H115" s="238"/>
      <c r="I115" s="238"/>
    </row>
    <row r="116" spans="2:9" x14ac:dyDescent="0.25">
      <c r="B116" s="238"/>
      <c r="C116" s="238"/>
      <c r="D116" s="238"/>
      <c r="E116" s="238"/>
      <c r="F116" s="238"/>
      <c r="G116" s="238"/>
      <c r="H116" s="238"/>
      <c r="I116" s="238"/>
    </row>
    <row r="117" spans="2:9" x14ac:dyDescent="0.25">
      <c r="B117" s="238"/>
      <c r="C117" s="238"/>
      <c r="D117" s="238"/>
      <c r="E117" s="238"/>
      <c r="F117" s="238"/>
      <c r="G117" s="238"/>
      <c r="H117" s="238"/>
      <c r="I117" s="238"/>
    </row>
    <row r="118" spans="2:9" x14ac:dyDescent="0.25">
      <c r="B118" s="238"/>
      <c r="C118" s="238"/>
      <c r="D118" s="238"/>
      <c r="E118" s="238"/>
      <c r="F118" s="238"/>
      <c r="G118" s="238"/>
      <c r="H118" s="238"/>
      <c r="I118" s="238"/>
    </row>
    <row r="119" spans="2:9" x14ac:dyDescent="0.25">
      <c r="B119" s="238"/>
      <c r="C119" s="238"/>
      <c r="D119" s="238"/>
      <c r="E119" s="238"/>
      <c r="F119" s="238"/>
      <c r="G119" s="238"/>
      <c r="H119" s="238"/>
      <c r="I119" s="238"/>
    </row>
    <row r="120" spans="2:9" x14ac:dyDescent="0.25">
      <c r="B120" s="238"/>
      <c r="C120" s="238"/>
      <c r="D120" s="238"/>
      <c r="E120" s="238"/>
      <c r="F120" s="238"/>
      <c r="G120" s="238"/>
      <c r="H120" s="238"/>
      <c r="I120" s="238"/>
    </row>
    <row r="121" spans="2:9" x14ac:dyDescent="0.25">
      <c r="B121" s="238"/>
      <c r="C121" s="238"/>
      <c r="D121" s="238"/>
      <c r="E121" s="238"/>
      <c r="F121" s="238"/>
      <c r="G121" s="238"/>
      <c r="H121" s="238"/>
      <c r="I121" s="238"/>
    </row>
    <row r="122" spans="2:9" x14ac:dyDescent="0.25">
      <c r="B122" s="238"/>
      <c r="C122" s="238"/>
      <c r="D122" s="238"/>
      <c r="E122" s="238"/>
      <c r="F122" s="238"/>
      <c r="G122" s="238"/>
      <c r="H122" s="238"/>
      <c r="I122" s="238"/>
    </row>
    <row r="123" spans="2:9" x14ac:dyDescent="0.25">
      <c r="B123" s="238"/>
      <c r="C123" s="238"/>
      <c r="D123" s="238"/>
      <c r="E123" s="238"/>
      <c r="F123" s="238"/>
      <c r="G123" s="238"/>
      <c r="H123" s="238"/>
      <c r="I123" s="238"/>
    </row>
    <row r="124" spans="2:9" x14ac:dyDescent="0.25">
      <c r="B124" s="238"/>
      <c r="C124" s="238"/>
      <c r="D124" s="238"/>
      <c r="E124" s="238"/>
      <c r="F124" s="238"/>
      <c r="G124" s="238"/>
      <c r="H124" s="238"/>
      <c r="I124" s="238"/>
    </row>
    <row r="125" spans="2:9" x14ac:dyDescent="0.25">
      <c r="B125" s="238"/>
      <c r="C125" s="238"/>
      <c r="D125" s="238"/>
      <c r="E125" s="238"/>
      <c r="F125" s="238"/>
      <c r="G125" s="238"/>
      <c r="H125" s="238"/>
      <c r="I125" s="238"/>
    </row>
    <row r="126" spans="2:9" x14ac:dyDescent="0.25">
      <c r="B126" s="238"/>
      <c r="C126" s="238"/>
      <c r="D126" s="238"/>
      <c r="E126" s="238"/>
      <c r="F126" s="238"/>
      <c r="G126" s="238"/>
      <c r="H126" s="238"/>
      <c r="I126" s="238"/>
    </row>
    <row r="127" spans="2:9" x14ac:dyDescent="0.25">
      <c r="B127" s="238"/>
      <c r="C127" s="238"/>
      <c r="D127" s="238"/>
      <c r="E127" s="238"/>
      <c r="F127" s="238"/>
      <c r="G127" s="238"/>
      <c r="H127" s="238"/>
      <c r="I127" s="238"/>
    </row>
    <row r="128" spans="2:9" x14ac:dyDescent="0.25">
      <c r="B128" s="238"/>
      <c r="C128" s="238"/>
      <c r="D128" s="238"/>
      <c r="E128" s="238"/>
      <c r="F128" s="238"/>
      <c r="G128" s="238"/>
      <c r="H128" s="238"/>
      <c r="I128" s="238"/>
    </row>
    <row r="129" spans="2:9" x14ac:dyDescent="0.25">
      <c r="B129" s="238"/>
      <c r="C129" s="238"/>
      <c r="D129" s="238"/>
      <c r="E129" s="238"/>
      <c r="F129" s="238"/>
      <c r="G129" s="238"/>
      <c r="H129" s="238"/>
      <c r="I129" s="238"/>
    </row>
    <row r="130" spans="2:9" x14ac:dyDescent="0.25">
      <c r="B130" s="238"/>
      <c r="C130" s="238"/>
      <c r="D130" s="238"/>
      <c r="E130" s="238"/>
      <c r="F130" s="238"/>
      <c r="G130" s="238"/>
      <c r="H130" s="238"/>
      <c r="I130" s="238"/>
    </row>
    <row r="131" spans="2:9" x14ac:dyDescent="0.25">
      <c r="B131" s="238"/>
      <c r="C131" s="238"/>
      <c r="D131" s="238"/>
      <c r="E131" s="238"/>
      <c r="F131" s="238"/>
      <c r="G131" s="238"/>
      <c r="H131" s="238"/>
      <c r="I131" s="238"/>
    </row>
    <row r="132" spans="2:9" x14ac:dyDescent="0.25">
      <c r="B132" s="238"/>
      <c r="C132" s="238"/>
      <c r="D132" s="238"/>
      <c r="E132" s="238"/>
      <c r="F132" s="238"/>
      <c r="G132" s="238"/>
      <c r="H132" s="238"/>
      <c r="I132" s="238"/>
    </row>
    <row r="133" spans="2:9" x14ac:dyDescent="0.25">
      <c r="B133" s="238"/>
      <c r="C133" s="238"/>
      <c r="D133" s="238"/>
      <c r="E133" s="238"/>
      <c r="F133" s="238"/>
      <c r="G133" s="238"/>
      <c r="H133" s="238"/>
      <c r="I133" s="238"/>
    </row>
    <row r="134" spans="2:9" x14ac:dyDescent="0.25">
      <c r="B134" s="238"/>
      <c r="C134" s="238"/>
      <c r="D134" s="238"/>
      <c r="E134" s="238"/>
      <c r="F134" s="238"/>
      <c r="G134" s="238"/>
      <c r="H134" s="238"/>
      <c r="I134" s="238"/>
    </row>
    <row r="135" spans="2:9" x14ac:dyDescent="0.25">
      <c r="B135" s="238"/>
      <c r="C135" s="238"/>
      <c r="D135" s="238"/>
      <c r="E135" s="238"/>
      <c r="F135" s="238"/>
      <c r="G135" s="238"/>
      <c r="H135" s="238"/>
      <c r="I135" s="238"/>
    </row>
    <row r="136" spans="2:9" x14ac:dyDescent="0.25">
      <c r="B136" s="238"/>
      <c r="C136" s="238"/>
      <c r="D136" s="238"/>
      <c r="E136" s="238"/>
      <c r="F136" s="238"/>
      <c r="G136" s="238"/>
      <c r="H136" s="238"/>
      <c r="I136" s="238"/>
    </row>
    <row r="137" spans="2:9" x14ac:dyDescent="0.25">
      <c r="B137" s="238"/>
      <c r="C137" s="238"/>
      <c r="D137" s="238"/>
      <c r="E137" s="238"/>
      <c r="F137" s="238"/>
      <c r="G137" s="238"/>
      <c r="H137" s="238"/>
      <c r="I137" s="238"/>
    </row>
    <row r="138" spans="2:9" x14ac:dyDescent="0.25">
      <c r="B138" s="238"/>
      <c r="C138" s="238"/>
      <c r="D138" s="238"/>
      <c r="E138" s="238"/>
      <c r="F138" s="238"/>
      <c r="G138" s="238"/>
      <c r="H138" s="238"/>
      <c r="I138" s="238"/>
    </row>
    <row r="139" spans="2:9" x14ac:dyDescent="0.25">
      <c r="B139" s="238"/>
      <c r="C139" s="238"/>
      <c r="D139" s="238"/>
      <c r="E139" s="238"/>
      <c r="F139" s="238"/>
      <c r="G139" s="238"/>
      <c r="H139" s="238"/>
      <c r="I139" s="238"/>
    </row>
    <row r="140" spans="2:9" x14ac:dyDescent="0.25">
      <c r="B140" s="238"/>
      <c r="C140" s="238"/>
      <c r="D140" s="238"/>
      <c r="E140" s="238"/>
      <c r="F140" s="238"/>
      <c r="G140" s="238"/>
      <c r="H140" s="238"/>
      <c r="I140" s="238"/>
    </row>
    <row r="141" spans="2:9" x14ac:dyDescent="0.25">
      <c r="B141" s="238"/>
      <c r="C141" s="238"/>
      <c r="D141" s="238"/>
      <c r="E141" s="238"/>
      <c r="F141" s="238"/>
      <c r="G141" s="238"/>
      <c r="H141" s="238"/>
      <c r="I141" s="238"/>
    </row>
    <row r="142" spans="2:9" x14ac:dyDescent="0.25">
      <c r="B142" s="238"/>
      <c r="C142" s="238"/>
      <c r="D142" s="238"/>
      <c r="E142" s="238"/>
      <c r="F142" s="238"/>
      <c r="G142" s="238"/>
      <c r="H142" s="238"/>
      <c r="I142" s="238"/>
    </row>
    <row r="143" spans="2:9" x14ac:dyDescent="0.25">
      <c r="B143" s="238"/>
      <c r="C143" s="238"/>
      <c r="D143" s="238"/>
      <c r="E143" s="238"/>
      <c r="F143" s="238"/>
      <c r="G143" s="238"/>
      <c r="H143" s="238"/>
      <c r="I143" s="238"/>
    </row>
    <row r="144" spans="2:9" x14ac:dyDescent="0.25">
      <c r="B144" s="238"/>
      <c r="C144" s="238"/>
      <c r="D144" s="238"/>
      <c r="E144" s="238"/>
      <c r="F144" s="238"/>
      <c r="G144" s="238"/>
      <c r="H144" s="238"/>
      <c r="I144" s="238"/>
    </row>
    <row r="145" spans="2:9" x14ac:dyDescent="0.25">
      <c r="B145" s="238"/>
      <c r="C145" s="238"/>
      <c r="D145" s="238"/>
      <c r="E145" s="238"/>
      <c r="F145" s="238"/>
      <c r="G145" s="238"/>
      <c r="H145" s="238"/>
      <c r="I145" s="238"/>
    </row>
    <row r="146" spans="2:9" x14ac:dyDescent="0.25">
      <c r="B146" s="238"/>
      <c r="C146" s="238"/>
      <c r="D146" s="238"/>
      <c r="E146" s="238"/>
      <c r="F146" s="238"/>
      <c r="G146" s="238"/>
      <c r="H146" s="238"/>
      <c r="I146" s="238"/>
    </row>
    <row r="147" spans="2:9" x14ac:dyDescent="0.25">
      <c r="B147" s="238"/>
      <c r="C147" s="238"/>
      <c r="D147" s="238"/>
      <c r="E147" s="238"/>
      <c r="F147" s="238"/>
      <c r="G147" s="238"/>
      <c r="H147" s="238"/>
      <c r="I147" s="238"/>
    </row>
    <row r="148" spans="2:9" x14ac:dyDescent="0.25">
      <c r="B148" s="238"/>
      <c r="C148" s="238"/>
      <c r="D148" s="238"/>
      <c r="E148" s="238"/>
      <c r="F148" s="238"/>
      <c r="G148" s="238"/>
      <c r="H148" s="238"/>
      <c r="I148" s="238"/>
    </row>
    <row r="149" spans="2:9" x14ac:dyDescent="0.25">
      <c r="B149" s="238"/>
      <c r="C149" s="238"/>
      <c r="D149" s="238"/>
      <c r="E149" s="238"/>
      <c r="F149" s="238"/>
      <c r="G149" s="238"/>
      <c r="H149" s="238"/>
      <c r="I149" s="238"/>
    </row>
    <row r="150" spans="2:9" x14ac:dyDescent="0.25">
      <c r="B150" s="238"/>
      <c r="C150" s="238"/>
      <c r="D150" s="238"/>
      <c r="E150" s="238"/>
      <c r="F150" s="238"/>
      <c r="G150" s="238"/>
      <c r="H150" s="238"/>
      <c r="I150" s="238"/>
    </row>
    <row r="151" spans="2:9" x14ac:dyDescent="0.25">
      <c r="B151" s="238"/>
      <c r="C151" s="238"/>
      <c r="D151" s="238"/>
      <c r="E151" s="238"/>
      <c r="F151" s="238"/>
      <c r="G151" s="238"/>
      <c r="H151" s="238"/>
      <c r="I151" s="238"/>
    </row>
    <row r="152" spans="2:9" x14ac:dyDescent="0.25">
      <c r="B152" s="238"/>
      <c r="C152" s="238"/>
      <c r="D152" s="238"/>
      <c r="E152" s="238"/>
      <c r="F152" s="238"/>
      <c r="G152" s="238"/>
      <c r="H152" s="238"/>
      <c r="I152" s="238"/>
    </row>
    <row r="153" spans="2:9" x14ac:dyDescent="0.25">
      <c r="B153" s="238"/>
      <c r="C153" s="238"/>
      <c r="D153" s="238"/>
      <c r="E153" s="238"/>
      <c r="F153" s="238"/>
      <c r="G153" s="238"/>
      <c r="H153" s="238"/>
      <c r="I153" s="238"/>
    </row>
    <row r="154" spans="2:9" x14ac:dyDescent="0.25">
      <c r="B154" s="238"/>
      <c r="C154" s="238"/>
      <c r="D154" s="238"/>
      <c r="E154" s="238"/>
      <c r="F154" s="238"/>
      <c r="G154" s="238"/>
      <c r="H154" s="238"/>
      <c r="I154" s="238"/>
    </row>
    <row r="155" spans="2:9" x14ac:dyDescent="0.25">
      <c r="B155" s="238"/>
      <c r="C155" s="238"/>
      <c r="D155" s="238"/>
      <c r="E155" s="238"/>
      <c r="F155" s="238"/>
      <c r="G155" s="238"/>
      <c r="H155" s="238"/>
      <c r="I155" s="238"/>
    </row>
    <row r="156" spans="2:9" x14ac:dyDescent="0.25">
      <c r="B156" s="238"/>
      <c r="C156" s="238"/>
      <c r="D156" s="238"/>
      <c r="E156" s="238"/>
      <c r="F156" s="238"/>
      <c r="G156" s="238"/>
      <c r="H156" s="238"/>
      <c r="I156" s="238"/>
    </row>
    <row r="157" spans="2:9" x14ac:dyDescent="0.25">
      <c r="B157" s="238"/>
      <c r="C157" s="238"/>
      <c r="D157" s="238"/>
      <c r="E157" s="238"/>
      <c r="F157" s="238"/>
      <c r="G157" s="238"/>
      <c r="H157" s="238"/>
      <c r="I157" s="238"/>
    </row>
    <row r="158" spans="2:9" x14ac:dyDescent="0.25">
      <c r="B158" s="238"/>
      <c r="C158" s="238"/>
      <c r="D158" s="238"/>
      <c r="E158" s="238"/>
      <c r="F158" s="238"/>
      <c r="G158" s="238"/>
      <c r="H158" s="238"/>
      <c r="I158" s="238"/>
    </row>
    <row r="159" spans="2:9" x14ac:dyDescent="0.25">
      <c r="B159" s="238"/>
      <c r="C159" s="238"/>
      <c r="D159" s="238"/>
      <c r="E159" s="238"/>
      <c r="F159" s="238"/>
      <c r="G159" s="238"/>
      <c r="H159" s="238"/>
      <c r="I159" s="238"/>
    </row>
    <row r="160" spans="2:9" x14ac:dyDescent="0.25">
      <c r="B160" s="238"/>
      <c r="C160" s="238"/>
      <c r="D160" s="238"/>
      <c r="E160" s="238"/>
      <c r="F160" s="238"/>
      <c r="G160" s="238"/>
      <c r="H160" s="238"/>
      <c r="I160" s="238"/>
    </row>
    <row r="161" spans="2:9" x14ac:dyDescent="0.25">
      <c r="B161" s="238"/>
      <c r="C161" s="238"/>
      <c r="D161" s="238"/>
      <c r="E161" s="238"/>
      <c r="F161" s="238"/>
      <c r="G161" s="238"/>
      <c r="H161" s="238"/>
      <c r="I161" s="238"/>
    </row>
    <row r="162" spans="2:9" x14ac:dyDescent="0.25">
      <c r="B162" s="238"/>
      <c r="C162" s="238"/>
      <c r="D162" s="238"/>
      <c r="E162" s="238"/>
      <c r="F162" s="238"/>
      <c r="G162" s="238"/>
      <c r="H162" s="238"/>
      <c r="I162" s="238"/>
    </row>
    <row r="163" spans="2:9" x14ac:dyDescent="0.25">
      <c r="B163" s="238"/>
      <c r="C163" s="238"/>
      <c r="D163" s="238"/>
      <c r="E163" s="238"/>
      <c r="F163" s="238"/>
      <c r="G163" s="238"/>
      <c r="H163" s="238"/>
      <c r="I163" s="238"/>
    </row>
    <row r="164" spans="2:9" x14ac:dyDescent="0.25">
      <c r="B164" s="238"/>
      <c r="C164" s="238"/>
      <c r="D164" s="238"/>
      <c r="E164" s="238"/>
      <c r="F164" s="238"/>
      <c r="G164" s="238"/>
      <c r="H164" s="238"/>
      <c r="I164" s="238"/>
    </row>
    <row r="165" spans="2:9" x14ac:dyDescent="0.25">
      <c r="B165" s="238"/>
      <c r="C165" s="238"/>
      <c r="D165" s="238"/>
      <c r="E165" s="238"/>
      <c r="F165" s="238"/>
      <c r="G165" s="238"/>
      <c r="H165" s="238"/>
      <c r="I165" s="238"/>
    </row>
    <row r="166" spans="2:9" x14ac:dyDescent="0.25">
      <c r="B166" s="238"/>
      <c r="C166" s="238"/>
      <c r="D166" s="238"/>
      <c r="E166" s="238"/>
      <c r="F166" s="238"/>
      <c r="G166" s="238"/>
      <c r="H166" s="238"/>
      <c r="I166" s="238"/>
    </row>
    <row r="167" spans="2:9" x14ac:dyDescent="0.25">
      <c r="B167" s="238"/>
      <c r="C167" s="238"/>
      <c r="D167" s="238"/>
      <c r="E167" s="238"/>
      <c r="F167" s="238"/>
      <c r="G167" s="238"/>
      <c r="H167" s="238"/>
      <c r="I167" s="238"/>
    </row>
    <row r="168" spans="2:9" x14ac:dyDescent="0.25">
      <c r="B168" s="238"/>
      <c r="C168" s="238"/>
      <c r="D168" s="238"/>
      <c r="E168" s="238"/>
      <c r="F168" s="238"/>
      <c r="G168" s="238"/>
      <c r="H168" s="238"/>
      <c r="I168" s="238"/>
    </row>
    <row r="169" spans="2:9" x14ac:dyDescent="0.25">
      <c r="B169" s="238"/>
      <c r="C169" s="238"/>
      <c r="D169" s="238"/>
      <c r="E169" s="238"/>
      <c r="F169" s="238"/>
      <c r="G169" s="238"/>
      <c r="H169" s="238"/>
      <c r="I169" s="238"/>
    </row>
    <row r="170" spans="2:9" x14ac:dyDescent="0.25">
      <c r="B170" s="238"/>
      <c r="C170" s="238"/>
      <c r="D170" s="238"/>
      <c r="E170" s="238"/>
      <c r="F170" s="238"/>
      <c r="G170" s="238"/>
      <c r="H170" s="238"/>
      <c r="I170" s="238"/>
    </row>
    <row r="171" spans="2:9" x14ac:dyDescent="0.25">
      <c r="B171" s="238"/>
      <c r="C171" s="238"/>
      <c r="D171" s="238"/>
      <c r="E171" s="238"/>
      <c r="F171" s="238"/>
      <c r="G171" s="238"/>
      <c r="H171" s="238"/>
      <c r="I171" s="238"/>
    </row>
    <row r="172" spans="2:9" x14ac:dyDescent="0.25">
      <c r="B172" s="238"/>
      <c r="C172" s="238"/>
      <c r="D172" s="238"/>
      <c r="E172" s="238"/>
      <c r="F172" s="238"/>
      <c r="G172" s="238"/>
      <c r="H172" s="238"/>
      <c r="I172" s="238"/>
    </row>
    <row r="173" spans="2:9" x14ac:dyDescent="0.25">
      <c r="B173" s="238"/>
      <c r="C173" s="238"/>
      <c r="D173" s="238"/>
      <c r="E173" s="238"/>
      <c r="F173" s="238"/>
      <c r="G173" s="238"/>
      <c r="H173" s="238"/>
      <c r="I173" s="238"/>
    </row>
    <row r="174" spans="2:9" x14ac:dyDescent="0.25">
      <c r="B174" s="238"/>
      <c r="C174" s="238"/>
      <c r="D174" s="238"/>
      <c r="E174" s="238"/>
      <c r="F174" s="238"/>
      <c r="G174" s="238"/>
      <c r="H174" s="238"/>
      <c r="I174" s="238"/>
    </row>
    <row r="175" spans="2:9" x14ac:dyDescent="0.25">
      <c r="B175" s="238"/>
      <c r="C175" s="238"/>
      <c r="D175" s="238"/>
      <c r="E175" s="238"/>
      <c r="F175" s="238"/>
      <c r="G175" s="238"/>
      <c r="H175" s="238"/>
      <c r="I175" s="238"/>
    </row>
    <row r="176" spans="2:9" x14ac:dyDescent="0.25">
      <c r="B176" s="238"/>
      <c r="C176" s="238"/>
      <c r="D176" s="238"/>
      <c r="E176" s="238"/>
      <c r="F176" s="238"/>
      <c r="G176" s="238"/>
      <c r="H176" s="238"/>
      <c r="I176" s="238"/>
    </row>
    <row r="177" spans="2:9" x14ac:dyDescent="0.25">
      <c r="B177" s="238"/>
      <c r="C177" s="238"/>
      <c r="D177" s="238"/>
      <c r="E177" s="238"/>
      <c r="F177" s="238"/>
      <c r="G177" s="238"/>
      <c r="H177" s="238"/>
      <c r="I177" s="238"/>
    </row>
    <row r="178" spans="2:9" x14ac:dyDescent="0.25">
      <c r="B178" s="238"/>
      <c r="C178" s="238"/>
      <c r="D178" s="238"/>
      <c r="E178" s="238"/>
      <c r="F178" s="238"/>
      <c r="G178" s="238"/>
      <c r="H178" s="238"/>
      <c r="I178" s="238"/>
    </row>
    <row r="179" spans="2:9" x14ac:dyDescent="0.25">
      <c r="B179" s="238"/>
      <c r="C179" s="238"/>
      <c r="D179" s="238"/>
      <c r="E179" s="238"/>
      <c r="F179" s="238"/>
      <c r="G179" s="238"/>
      <c r="H179" s="238"/>
      <c r="I179" s="238"/>
    </row>
    <row r="180" spans="2:9" x14ac:dyDescent="0.25">
      <c r="B180" s="238"/>
      <c r="C180" s="238"/>
      <c r="D180" s="238"/>
      <c r="E180" s="238"/>
      <c r="F180" s="238"/>
      <c r="G180" s="238"/>
      <c r="H180" s="238"/>
      <c r="I180" s="238"/>
    </row>
    <row r="181" spans="2:9" x14ac:dyDescent="0.25">
      <c r="B181" s="238"/>
      <c r="C181" s="238"/>
      <c r="D181" s="238"/>
      <c r="E181" s="238"/>
      <c r="F181" s="238"/>
      <c r="G181" s="238"/>
      <c r="H181" s="238"/>
      <c r="I181" s="238"/>
    </row>
    <row r="182" spans="2:9" x14ac:dyDescent="0.25">
      <c r="B182" s="238"/>
      <c r="C182" s="238"/>
      <c r="D182" s="238"/>
      <c r="E182" s="238"/>
      <c r="F182" s="238"/>
      <c r="G182" s="238"/>
      <c r="H182" s="238"/>
      <c r="I182" s="238"/>
    </row>
    <row r="183" spans="2:9" x14ac:dyDescent="0.25">
      <c r="B183" s="238"/>
      <c r="C183" s="238"/>
      <c r="D183" s="238"/>
      <c r="E183" s="238"/>
      <c r="F183" s="238"/>
      <c r="G183" s="238"/>
      <c r="H183" s="238"/>
      <c r="I183" s="238"/>
    </row>
    <row r="184" spans="2:9" x14ac:dyDescent="0.25">
      <c r="B184" s="238"/>
      <c r="C184" s="238"/>
      <c r="D184" s="238"/>
      <c r="E184" s="238"/>
      <c r="F184" s="238"/>
      <c r="G184" s="238"/>
      <c r="H184" s="238"/>
      <c r="I184" s="238"/>
    </row>
    <row r="185" spans="2:9" x14ac:dyDescent="0.25">
      <c r="B185" s="238"/>
      <c r="C185" s="238"/>
      <c r="D185" s="238"/>
      <c r="E185" s="238"/>
      <c r="F185" s="238"/>
      <c r="G185" s="238"/>
      <c r="H185" s="238"/>
      <c r="I185" s="238"/>
    </row>
    <row r="186" spans="2:9" x14ac:dyDescent="0.25">
      <c r="B186" s="238"/>
      <c r="C186" s="238"/>
      <c r="D186" s="238"/>
      <c r="E186" s="238"/>
      <c r="F186" s="238"/>
      <c r="G186" s="238"/>
      <c r="H186" s="238"/>
      <c r="I186" s="238"/>
    </row>
    <row r="187" spans="2:9" x14ac:dyDescent="0.25">
      <c r="B187" s="238"/>
      <c r="C187" s="238"/>
      <c r="D187" s="238"/>
      <c r="E187" s="238"/>
      <c r="F187" s="238"/>
      <c r="G187" s="238"/>
      <c r="H187" s="238"/>
      <c r="I187" s="238"/>
    </row>
    <row r="188" spans="2:9" x14ac:dyDescent="0.25">
      <c r="B188" s="238"/>
      <c r="C188" s="238"/>
      <c r="D188" s="238"/>
      <c r="E188" s="238"/>
      <c r="F188" s="238"/>
      <c r="G188" s="238"/>
      <c r="H188" s="238"/>
      <c r="I188" s="238"/>
    </row>
    <row r="189" spans="2:9" x14ac:dyDescent="0.25">
      <c r="B189" s="238"/>
      <c r="C189" s="238"/>
      <c r="D189" s="238"/>
      <c r="E189" s="238"/>
      <c r="F189" s="238"/>
      <c r="G189" s="238"/>
      <c r="H189" s="238"/>
      <c r="I189" s="238"/>
    </row>
    <row r="190" spans="2:9" x14ac:dyDescent="0.25">
      <c r="B190" s="238"/>
      <c r="C190" s="238"/>
      <c r="D190" s="238"/>
      <c r="E190" s="238"/>
      <c r="F190" s="238"/>
      <c r="G190" s="238"/>
      <c r="H190" s="238"/>
      <c r="I190" s="238"/>
    </row>
    <row r="191" spans="2:9" x14ac:dyDescent="0.25">
      <c r="B191" s="238"/>
      <c r="C191" s="238"/>
      <c r="D191" s="238"/>
      <c r="E191" s="238"/>
      <c r="F191" s="238"/>
      <c r="G191" s="238"/>
      <c r="H191" s="238"/>
      <c r="I191" s="238"/>
    </row>
    <row r="192" spans="2:9" x14ac:dyDescent="0.25">
      <c r="B192" s="238"/>
      <c r="C192" s="238"/>
      <c r="D192" s="238"/>
      <c r="E192" s="238"/>
      <c r="F192" s="238"/>
      <c r="G192" s="238"/>
      <c r="H192" s="238"/>
      <c r="I192" s="238"/>
    </row>
    <row r="193" spans="2:9" x14ac:dyDescent="0.25">
      <c r="B193" s="238"/>
      <c r="C193" s="238"/>
      <c r="D193" s="238"/>
      <c r="E193" s="238"/>
      <c r="F193" s="238"/>
      <c r="G193" s="238"/>
      <c r="H193" s="238"/>
      <c r="I193" s="238"/>
    </row>
    <row r="194" spans="2:9" x14ac:dyDescent="0.25">
      <c r="B194" s="238"/>
      <c r="C194" s="238"/>
      <c r="D194" s="238"/>
      <c r="E194" s="238"/>
      <c r="F194" s="238"/>
      <c r="G194" s="238"/>
      <c r="H194" s="238"/>
      <c r="I194" s="238"/>
    </row>
    <row r="195" spans="2:9" x14ac:dyDescent="0.25">
      <c r="B195" s="238"/>
      <c r="C195" s="238"/>
      <c r="D195" s="238"/>
      <c r="E195" s="238"/>
      <c r="F195" s="238"/>
      <c r="G195" s="238"/>
      <c r="H195" s="238"/>
      <c r="I195" s="238"/>
    </row>
    <row r="196" spans="2:9" x14ac:dyDescent="0.25">
      <c r="B196" s="238"/>
      <c r="C196" s="238"/>
      <c r="D196" s="238"/>
      <c r="E196" s="238"/>
      <c r="F196" s="238"/>
      <c r="G196" s="238"/>
      <c r="H196" s="238"/>
      <c r="I196" s="238"/>
    </row>
    <row r="197" spans="2:9" x14ac:dyDescent="0.25">
      <c r="B197" s="238"/>
      <c r="C197" s="238"/>
      <c r="D197" s="238"/>
      <c r="E197" s="238"/>
      <c r="F197" s="238"/>
      <c r="G197" s="238"/>
      <c r="H197" s="238"/>
      <c r="I197" s="238"/>
    </row>
    <row r="198" spans="2:9" x14ac:dyDescent="0.25">
      <c r="B198" s="238"/>
      <c r="C198" s="238"/>
      <c r="D198" s="238"/>
      <c r="E198" s="238"/>
      <c r="F198" s="238"/>
      <c r="G198" s="238"/>
      <c r="H198" s="238"/>
      <c r="I198" s="238"/>
    </row>
    <row r="199" spans="2:9" x14ac:dyDescent="0.25">
      <c r="B199" s="238"/>
      <c r="C199" s="238"/>
      <c r="D199" s="238"/>
      <c r="E199" s="238"/>
      <c r="F199" s="238"/>
      <c r="G199" s="238"/>
      <c r="H199" s="238"/>
      <c r="I199" s="238"/>
    </row>
    <row r="200" spans="2:9" x14ac:dyDescent="0.25">
      <c r="B200" s="238"/>
      <c r="C200" s="238"/>
      <c r="D200" s="238"/>
      <c r="E200" s="238"/>
      <c r="F200" s="238"/>
      <c r="G200" s="238"/>
      <c r="H200" s="238"/>
      <c r="I200" s="238"/>
    </row>
    <row r="201" spans="2:9" x14ac:dyDescent="0.25">
      <c r="B201" s="238"/>
      <c r="C201" s="238"/>
      <c r="D201" s="238"/>
      <c r="E201" s="238"/>
      <c r="F201" s="238"/>
      <c r="G201" s="238"/>
      <c r="H201" s="238"/>
      <c r="I201" s="238"/>
    </row>
    <row r="202" spans="2:9" x14ac:dyDescent="0.25">
      <c r="B202" s="238"/>
      <c r="C202" s="238"/>
      <c r="D202" s="238"/>
      <c r="E202" s="238"/>
      <c r="F202" s="238"/>
      <c r="G202" s="238"/>
      <c r="H202" s="238"/>
      <c r="I202" s="238"/>
    </row>
    <row r="203" spans="2:9" x14ac:dyDescent="0.25">
      <c r="B203" s="238"/>
      <c r="C203" s="238"/>
      <c r="D203" s="238"/>
      <c r="E203" s="238"/>
      <c r="F203" s="238"/>
      <c r="G203" s="238"/>
      <c r="H203" s="238"/>
      <c r="I203" s="238"/>
    </row>
    <row r="204" spans="2:9" x14ac:dyDescent="0.25">
      <c r="B204" s="238"/>
      <c r="C204" s="238"/>
      <c r="D204" s="238"/>
      <c r="E204" s="238"/>
      <c r="F204" s="238"/>
      <c r="G204" s="238"/>
      <c r="H204" s="238"/>
      <c r="I204" s="238"/>
    </row>
    <row r="205" spans="2:9" x14ac:dyDescent="0.25">
      <c r="B205" s="238"/>
      <c r="C205" s="238"/>
      <c r="D205" s="238"/>
      <c r="E205" s="238"/>
      <c r="F205" s="238"/>
      <c r="G205" s="238"/>
      <c r="H205" s="238"/>
      <c r="I205" s="238"/>
    </row>
    <row r="206" spans="2:9" x14ac:dyDescent="0.25">
      <c r="B206" s="238"/>
      <c r="C206" s="238"/>
      <c r="D206" s="238"/>
      <c r="E206" s="238"/>
      <c r="F206" s="238"/>
      <c r="G206" s="238"/>
      <c r="H206" s="238"/>
      <c r="I206" s="238"/>
    </row>
    <row r="207" spans="2:9" x14ac:dyDescent="0.25">
      <c r="B207" s="238"/>
      <c r="C207" s="238"/>
      <c r="D207" s="238"/>
      <c r="E207" s="238"/>
      <c r="F207" s="238"/>
      <c r="G207" s="238"/>
      <c r="H207" s="238"/>
      <c r="I207" s="238"/>
    </row>
    <row r="208" spans="2:9" x14ac:dyDescent="0.25">
      <c r="B208" s="238"/>
      <c r="C208" s="238"/>
      <c r="D208" s="238"/>
      <c r="E208" s="238"/>
      <c r="F208" s="238"/>
      <c r="G208" s="238"/>
      <c r="H208" s="238"/>
      <c r="I208" s="238"/>
    </row>
    <row r="209" spans="2:9" x14ac:dyDescent="0.25">
      <c r="B209" s="238"/>
      <c r="C209" s="238"/>
      <c r="D209" s="238"/>
      <c r="E209" s="238"/>
      <c r="F209" s="238"/>
      <c r="G209" s="238"/>
      <c r="H209" s="238"/>
      <c r="I209" s="238"/>
    </row>
    <row r="210" spans="2:9" x14ac:dyDescent="0.25">
      <c r="B210" s="238"/>
      <c r="C210" s="238"/>
      <c r="D210" s="238"/>
      <c r="E210" s="238"/>
      <c r="F210" s="238"/>
      <c r="G210" s="238"/>
      <c r="H210" s="238"/>
      <c r="I210" s="238"/>
    </row>
    <row r="211" spans="2:9" x14ac:dyDescent="0.25">
      <c r="B211" s="238"/>
      <c r="C211" s="238"/>
      <c r="D211" s="238"/>
      <c r="E211" s="238"/>
      <c r="F211" s="238"/>
      <c r="G211" s="238"/>
      <c r="H211" s="238"/>
      <c r="I211" s="238"/>
    </row>
    <row r="212" spans="2:9" x14ac:dyDescent="0.25">
      <c r="B212" s="238"/>
      <c r="C212" s="238"/>
      <c r="D212" s="238"/>
      <c r="E212" s="238"/>
      <c r="F212" s="238"/>
      <c r="G212" s="238"/>
      <c r="H212" s="238"/>
      <c r="I212" s="238"/>
    </row>
    <row r="213" spans="2:9" x14ac:dyDescent="0.25">
      <c r="B213" s="238"/>
      <c r="C213" s="238"/>
      <c r="D213" s="238"/>
      <c r="E213" s="238"/>
      <c r="F213" s="238"/>
      <c r="G213" s="238"/>
      <c r="H213" s="238"/>
      <c r="I213" s="238"/>
    </row>
    <row r="214" spans="2:9" x14ac:dyDescent="0.25">
      <c r="B214" s="238"/>
      <c r="C214" s="238"/>
      <c r="D214" s="238"/>
      <c r="E214" s="238"/>
      <c r="F214" s="238"/>
      <c r="G214" s="238"/>
      <c r="H214" s="238"/>
      <c r="I214" s="238"/>
    </row>
    <row r="215" spans="2:9" x14ac:dyDescent="0.25">
      <c r="B215" s="238"/>
      <c r="C215" s="238"/>
      <c r="D215" s="238"/>
      <c r="E215" s="238"/>
      <c r="F215" s="238"/>
      <c r="G215" s="238"/>
      <c r="H215" s="238"/>
      <c r="I215" s="238"/>
    </row>
    <row r="216" spans="2:9" x14ac:dyDescent="0.25">
      <c r="B216" s="238"/>
      <c r="C216" s="238"/>
      <c r="D216" s="238"/>
      <c r="E216" s="238"/>
      <c r="F216" s="238"/>
      <c r="G216" s="238"/>
      <c r="H216" s="238"/>
      <c r="I216" s="238"/>
    </row>
    <row r="217" spans="2:9" x14ac:dyDescent="0.25">
      <c r="B217" s="238"/>
      <c r="C217" s="238"/>
      <c r="D217" s="238"/>
      <c r="E217" s="238"/>
      <c r="F217" s="238"/>
      <c r="G217" s="238"/>
      <c r="H217" s="238"/>
      <c r="I217" s="238"/>
    </row>
    <row r="218" spans="2:9" x14ac:dyDescent="0.25">
      <c r="B218" s="238"/>
      <c r="C218" s="238"/>
      <c r="D218" s="238"/>
      <c r="E218" s="238"/>
      <c r="F218" s="238"/>
      <c r="G218" s="238"/>
      <c r="H218" s="238"/>
      <c r="I218" s="238"/>
    </row>
    <row r="219" spans="2:9" x14ac:dyDescent="0.25">
      <c r="B219" s="238"/>
      <c r="C219" s="238"/>
      <c r="D219" s="238"/>
      <c r="E219" s="238"/>
      <c r="F219" s="238"/>
      <c r="G219" s="238"/>
      <c r="H219" s="238"/>
      <c r="I219" s="238"/>
    </row>
    <row r="220" spans="2:9" x14ac:dyDescent="0.25">
      <c r="B220" s="238"/>
      <c r="C220" s="238"/>
      <c r="D220" s="238"/>
      <c r="E220" s="238"/>
      <c r="F220" s="238"/>
      <c r="G220" s="238"/>
      <c r="H220" s="238"/>
      <c r="I220" s="238"/>
    </row>
    <row r="221" spans="2:9" x14ac:dyDescent="0.25">
      <c r="B221" s="238"/>
      <c r="C221" s="238"/>
      <c r="D221" s="238"/>
      <c r="E221" s="238"/>
      <c r="F221" s="238"/>
      <c r="G221" s="238"/>
      <c r="H221" s="238"/>
      <c r="I221" s="238"/>
    </row>
    <row r="222" spans="2:9" x14ac:dyDescent="0.25">
      <c r="B222" s="238"/>
      <c r="C222" s="238"/>
      <c r="D222" s="238"/>
      <c r="E222" s="238"/>
      <c r="F222" s="238"/>
      <c r="G222" s="238"/>
      <c r="H222" s="238"/>
      <c r="I222" s="238"/>
    </row>
    <row r="223" spans="2:9" x14ac:dyDescent="0.25">
      <c r="B223" s="238"/>
      <c r="C223" s="238"/>
      <c r="D223" s="238"/>
      <c r="E223" s="238"/>
      <c r="F223" s="238"/>
      <c r="G223" s="238"/>
      <c r="H223" s="238"/>
      <c r="I223" s="238"/>
    </row>
    <row r="224" spans="2:9" x14ac:dyDescent="0.25">
      <c r="B224" s="238"/>
      <c r="C224" s="238"/>
      <c r="D224" s="238"/>
      <c r="E224" s="238"/>
      <c r="F224" s="238"/>
      <c r="G224" s="238"/>
      <c r="H224" s="238"/>
      <c r="I224" s="238"/>
    </row>
    <row r="225" spans="2:9" x14ac:dyDescent="0.25">
      <c r="B225" s="238"/>
      <c r="C225" s="238"/>
      <c r="D225" s="238"/>
      <c r="E225" s="238"/>
      <c r="F225" s="238"/>
      <c r="G225" s="238"/>
      <c r="H225" s="238"/>
      <c r="I225" s="238"/>
    </row>
    <row r="226" spans="2:9" x14ac:dyDescent="0.25">
      <c r="B226" s="238"/>
      <c r="C226" s="238"/>
      <c r="D226" s="238"/>
      <c r="E226" s="238"/>
      <c r="F226" s="238"/>
      <c r="G226" s="238"/>
      <c r="H226" s="238"/>
      <c r="I226" s="238"/>
    </row>
    <row r="227" spans="2:9" x14ac:dyDescent="0.25">
      <c r="B227" s="238"/>
      <c r="C227" s="238"/>
      <c r="D227" s="238"/>
      <c r="E227" s="238"/>
      <c r="F227" s="238"/>
      <c r="G227" s="238"/>
      <c r="H227" s="238"/>
      <c r="I227" s="238"/>
    </row>
    <row r="228" spans="2:9" x14ac:dyDescent="0.25">
      <c r="B228" s="238"/>
      <c r="C228" s="238"/>
      <c r="D228" s="238"/>
      <c r="E228" s="238"/>
      <c r="F228" s="238"/>
      <c r="G228" s="238"/>
      <c r="H228" s="238"/>
      <c r="I228" s="238"/>
    </row>
    <row r="229" spans="2:9" x14ac:dyDescent="0.25">
      <c r="B229" s="238"/>
      <c r="C229" s="238"/>
      <c r="D229" s="238"/>
      <c r="E229" s="238"/>
      <c r="F229" s="238"/>
      <c r="G229" s="238"/>
      <c r="H229" s="238"/>
      <c r="I229" s="238"/>
    </row>
    <row r="230" spans="2:9" x14ac:dyDescent="0.25">
      <c r="B230" s="238"/>
      <c r="C230" s="238"/>
      <c r="D230" s="238"/>
      <c r="E230" s="238"/>
      <c r="F230" s="238"/>
      <c r="G230" s="238"/>
      <c r="H230" s="238"/>
      <c r="I230" s="238"/>
    </row>
    <row r="231" spans="2:9" x14ac:dyDescent="0.25">
      <c r="B231" s="238"/>
      <c r="C231" s="238"/>
      <c r="D231" s="238"/>
      <c r="E231" s="238"/>
      <c r="F231" s="238"/>
      <c r="G231" s="238"/>
      <c r="H231" s="238"/>
      <c r="I231" s="238"/>
    </row>
    <row r="232" spans="2:9" x14ac:dyDescent="0.25">
      <c r="B232" s="238"/>
      <c r="C232" s="238"/>
      <c r="D232" s="238"/>
      <c r="E232" s="238"/>
      <c r="F232" s="238"/>
      <c r="G232" s="238"/>
      <c r="H232" s="238"/>
      <c r="I232" s="238"/>
    </row>
    <row r="233" spans="2:9" x14ac:dyDescent="0.25">
      <c r="B233" s="238"/>
      <c r="C233" s="238"/>
      <c r="D233" s="238"/>
      <c r="E233" s="238"/>
      <c r="F233" s="238"/>
      <c r="G233" s="238"/>
      <c r="H233" s="238"/>
      <c r="I233" s="238"/>
    </row>
    <row r="234" spans="2:9" x14ac:dyDescent="0.25">
      <c r="B234" s="238"/>
      <c r="C234" s="238"/>
      <c r="D234" s="238"/>
      <c r="E234" s="238"/>
      <c r="F234" s="238"/>
      <c r="G234" s="238"/>
      <c r="H234" s="238"/>
      <c r="I234" s="238"/>
    </row>
    <row r="235" spans="2:9" x14ac:dyDescent="0.25">
      <c r="B235" s="238"/>
      <c r="C235" s="238"/>
      <c r="D235" s="238"/>
      <c r="E235" s="238"/>
      <c r="F235" s="238"/>
      <c r="G235" s="238"/>
      <c r="H235" s="238"/>
      <c r="I235" s="238"/>
    </row>
    <row r="236" spans="2:9" x14ac:dyDescent="0.25">
      <c r="B236" s="238"/>
      <c r="C236" s="238"/>
      <c r="D236" s="238"/>
      <c r="E236" s="238"/>
      <c r="F236" s="238"/>
      <c r="G236" s="238"/>
      <c r="H236" s="238"/>
      <c r="I236" s="238"/>
    </row>
    <row r="237" spans="2:9" x14ac:dyDescent="0.25">
      <c r="B237" s="238"/>
      <c r="C237" s="238"/>
      <c r="D237" s="238"/>
      <c r="E237" s="238"/>
      <c r="F237" s="238"/>
      <c r="G237" s="238"/>
      <c r="H237" s="238"/>
      <c r="I237" s="238"/>
    </row>
    <row r="238" spans="2:9" x14ac:dyDescent="0.25">
      <c r="B238" s="238"/>
      <c r="C238" s="238"/>
      <c r="D238" s="238"/>
      <c r="E238" s="238"/>
      <c r="F238" s="238"/>
      <c r="G238" s="238"/>
      <c r="H238" s="238"/>
      <c r="I238" s="238"/>
    </row>
    <row r="239" spans="2:9" x14ac:dyDescent="0.25">
      <c r="B239" s="238"/>
      <c r="C239" s="238"/>
      <c r="D239" s="238"/>
      <c r="E239" s="238"/>
      <c r="F239" s="238"/>
      <c r="G239" s="238"/>
      <c r="H239" s="238"/>
      <c r="I239" s="238"/>
    </row>
    <row r="240" spans="2:9" x14ac:dyDescent="0.25">
      <c r="B240" s="238"/>
      <c r="C240" s="238"/>
      <c r="D240" s="238"/>
      <c r="E240" s="238"/>
      <c r="F240" s="238"/>
      <c r="G240" s="238"/>
      <c r="H240" s="238"/>
      <c r="I240" s="238"/>
    </row>
    <row r="241" spans="2:9" x14ac:dyDescent="0.25">
      <c r="B241" s="238"/>
      <c r="C241" s="238"/>
      <c r="D241" s="238"/>
      <c r="E241" s="238"/>
      <c r="F241" s="238"/>
      <c r="G241" s="238"/>
      <c r="H241" s="238"/>
      <c r="I241" s="238"/>
    </row>
    <row r="242" spans="2:9" x14ac:dyDescent="0.25">
      <c r="B242" s="238"/>
      <c r="C242" s="238"/>
      <c r="D242" s="238"/>
      <c r="E242" s="238"/>
      <c r="F242" s="238"/>
      <c r="G242" s="238"/>
      <c r="H242" s="238"/>
      <c r="I242" s="238"/>
    </row>
    <row r="243" spans="2:9" x14ac:dyDescent="0.25">
      <c r="B243" s="238"/>
      <c r="C243" s="238"/>
      <c r="D243" s="238"/>
      <c r="E243" s="238"/>
      <c r="F243" s="238"/>
      <c r="G243" s="238"/>
      <c r="H243" s="238"/>
      <c r="I243" s="238"/>
    </row>
    <row r="244" spans="2:9" x14ac:dyDescent="0.25">
      <c r="B244" s="238"/>
      <c r="C244" s="238"/>
      <c r="D244" s="238"/>
      <c r="E244" s="238"/>
      <c r="F244" s="238"/>
      <c r="G244" s="238"/>
      <c r="H244" s="238"/>
      <c r="I244" s="238"/>
    </row>
    <row r="245" spans="2:9" x14ac:dyDescent="0.25">
      <c r="B245" s="238"/>
      <c r="C245" s="238"/>
      <c r="D245" s="238"/>
      <c r="E245" s="238"/>
      <c r="F245" s="238"/>
      <c r="G245" s="238"/>
      <c r="H245" s="238"/>
      <c r="I245" s="238"/>
    </row>
    <row r="246" spans="2:9" x14ac:dyDescent="0.25">
      <c r="B246" s="238"/>
      <c r="C246" s="238"/>
      <c r="D246" s="238"/>
      <c r="E246" s="238"/>
      <c r="F246" s="238"/>
      <c r="G246" s="238"/>
      <c r="H246" s="238"/>
      <c r="I246" s="238"/>
    </row>
    <row r="247" spans="2:9" x14ac:dyDescent="0.25">
      <c r="B247" s="238"/>
      <c r="C247" s="238"/>
      <c r="D247" s="238"/>
      <c r="E247" s="238"/>
      <c r="F247" s="238"/>
      <c r="G247" s="238"/>
      <c r="H247" s="238"/>
      <c r="I247" s="238"/>
    </row>
    <row r="248" spans="2:9" x14ac:dyDescent="0.25">
      <c r="B248" s="238"/>
      <c r="C248" s="238"/>
      <c r="D248" s="238"/>
      <c r="E248" s="238"/>
      <c r="F248" s="238"/>
      <c r="G248" s="238"/>
      <c r="H248" s="238"/>
      <c r="I248" s="238"/>
    </row>
    <row r="249" spans="2:9" x14ac:dyDescent="0.25">
      <c r="B249" s="238"/>
      <c r="C249" s="238"/>
      <c r="D249" s="238"/>
      <c r="E249" s="238"/>
      <c r="F249" s="238"/>
      <c r="G249" s="238"/>
      <c r="H249" s="238"/>
      <c r="I249" s="238"/>
    </row>
    <row r="250" spans="2:9" x14ac:dyDescent="0.25">
      <c r="B250" s="238"/>
      <c r="C250" s="238"/>
      <c r="D250" s="238"/>
      <c r="E250" s="238"/>
      <c r="F250" s="238"/>
      <c r="G250" s="238"/>
      <c r="H250" s="238"/>
      <c r="I250" s="238"/>
    </row>
    <row r="251" spans="2:9" x14ac:dyDescent="0.25">
      <c r="B251" s="238"/>
      <c r="C251" s="238"/>
      <c r="D251" s="238"/>
      <c r="E251" s="238"/>
      <c r="F251" s="238"/>
      <c r="G251" s="238"/>
      <c r="H251" s="238"/>
      <c r="I251" s="238"/>
    </row>
    <row r="252" spans="2:9" x14ac:dyDescent="0.25">
      <c r="B252" s="238"/>
      <c r="C252" s="238"/>
      <c r="D252" s="238"/>
      <c r="E252" s="238"/>
      <c r="F252" s="238"/>
      <c r="G252" s="238"/>
      <c r="H252" s="238"/>
      <c r="I252" s="238"/>
    </row>
    <row r="253" spans="2:9" x14ac:dyDescent="0.25">
      <c r="B253" s="238"/>
      <c r="C253" s="238"/>
      <c r="D253" s="238"/>
      <c r="E253" s="238"/>
      <c r="F253" s="238"/>
      <c r="G253" s="238"/>
      <c r="H253" s="238"/>
      <c r="I253" s="238"/>
    </row>
    <row r="254" spans="2:9" x14ac:dyDescent="0.25">
      <c r="B254" s="238"/>
      <c r="C254" s="238"/>
      <c r="D254" s="238"/>
      <c r="E254" s="238"/>
      <c r="F254" s="238"/>
      <c r="G254" s="238"/>
      <c r="H254" s="238"/>
      <c r="I254" s="238"/>
    </row>
    <row r="255" spans="2:9" x14ac:dyDescent="0.25">
      <c r="B255" s="238"/>
      <c r="C255" s="238"/>
      <c r="D255" s="238"/>
      <c r="E255" s="238"/>
      <c r="F255" s="238"/>
      <c r="G255" s="238"/>
      <c r="H255" s="238"/>
      <c r="I255" s="238"/>
    </row>
    <row r="256" spans="2:9" x14ac:dyDescent="0.25">
      <c r="B256" s="238"/>
      <c r="C256" s="238"/>
      <c r="D256" s="238"/>
      <c r="E256" s="238"/>
      <c r="F256" s="238"/>
      <c r="G256" s="238"/>
      <c r="H256" s="238"/>
      <c r="I256" s="238"/>
    </row>
    <row r="257" spans="2:9" x14ac:dyDescent="0.25">
      <c r="B257" s="238"/>
      <c r="C257" s="238"/>
      <c r="D257" s="238"/>
      <c r="E257" s="238"/>
      <c r="F257" s="238"/>
      <c r="G257" s="238"/>
      <c r="H257" s="238"/>
      <c r="I257" s="238"/>
    </row>
    <row r="258" spans="2:9" x14ac:dyDescent="0.25">
      <c r="B258" s="238"/>
      <c r="C258" s="238"/>
      <c r="D258" s="238"/>
      <c r="E258" s="238"/>
      <c r="F258" s="238"/>
      <c r="G258" s="238"/>
      <c r="H258" s="238"/>
      <c r="I258" s="238"/>
    </row>
    <row r="259" spans="2:9" x14ac:dyDescent="0.25">
      <c r="B259" s="238"/>
      <c r="C259" s="238"/>
      <c r="D259" s="238"/>
      <c r="E259" s="238"/>
      <c r="F259" s="238"/>
      <c r="G259" s="238"/>
      <c r="H259" s="238"/>
      <c r="I259" s="238"/>
    </row>
    <row r="260" spans="2:9" x14ac:dyDescent="0.25">
      <c r="B260" s="238"/>
      <c r="C260" s="238"/>
      <c r="D260" s="238"/>
      <c r="E260" s="238"/>
      <c r="F260" s="238"/>
      <c r="G260" s="238"/>
      <c r="H260" s="238"/>
      <c r="I260" s="238"/>
    </row>
    <row r="261" spans="2:9" x14ac:dyDescent="0.25">
      <c r="B261" s="238"/>
      <c r="C261" s="238"/>
      <c r="D261" s="238"/>
      <c r="E261" s="238"/>
      <c r="F261" s="238"/>
      <c r="G261" s="238"/>
      <c r="H261" s="238"/>
      <c r="I261" s="238"/>
    </row>
    <row r="262" spans="2:9" x14ac:dyDescent="0.25">
      <c r="B262" s="238"/>
      <c r="C262" s="238"/>
      <c r="D262" s="238"/>
      <c r="E262" s="238"/>
      <c r="F262" s="238"/>
      <c r="G262" s="238"/>
      <c r="H262" s="238"/>
      <c r="I262" s="238"/>
    </row>
    <row r="263" spans="2:9" x14ac:dyDescent="0.25">
      <c r="B263" s="238"/>
      <c r="C263" s="238"/>
      <c r="D263" s="238"/>
      <c r="E263" s="238"/>
      <c r="F263" s="238"/>
      <c r="G263" s="238"/>
      <c r="H263" s="238"/>
      <c r="I263" s="238"/>
    </row>
    <row r="264" spans="2:9" x14ac:dyDescent="0.25">
      <c r="B264" s="238"/>
      <c r="C264" s="238"/>
      <c r="D264" s="238"/>
      <c r="E264" s="238"/>
      <c r="F264" s="238"/>
      <c r="G264" s="238"/>
      <c r="H264" s="238"/>
      <c r="I264" s="238"/>
    </row>
    <row r="265" spans="2:9" x14ac:dyDescent="0.25">
      <c r="B265" s="238"/>
      <c r="C265" s="238"/>
      <c r="D265" s="238"/>
      <c r="E265" s="238"/>
      <c r="F265" s="238"/>
      <c r="G265" s="238"/>
      <c r="H265" s="238"/>
      <c r="I265" s="238"/>
    </row>
    <row r="266" spans="2:9" x14ac:dyDescent="0.25">
      <c r="B266" s="238"/>
      <c r="C266" s="238"/>
      <c r="D266" s="238"/>
      <c r="E266" s="238"/>
      <c r="F266" s="238"/>
      <c r="G266" s="238"/>
      <c r="H266" s="238"/>
      <c r="I266" s="238"/>
    </row>
    <row r="267" spans="2:9" x14ac:dyDescent="0.25">
      <c r="B267" s="238"/>
      <c r="C267" s="238"/>
      <c r="D267" s="238"/>
      <c r="E267" s="238"/>
      <c r="F267" s="238"/>
      <c r="G267" s="238"/>
      <c r="H267" s="238"/>
      <c r="I267" s="238"/>
    </row>
    <row r="268" spans="2:9" x14ac:dyDescent="0.25">
      <c r="B268" s="238"/>
      <c r="C268" s="238"/>
      <c r="D268" s="238"/>
      <c r="E268" s="238"/>
      <c r="F268" s="238"/>
      <c r="G268" s="238"/>
      <c r="H268" s="238"/>
      <c r="I268" s="238"/>
    </row>
    <row r="269" spans="2:9" x14ac:dyDescent="0.25">
      <c r="B269" s="238"/>
      <c r="C269" s="238"/>
      <c r="D269" s="238"/>
      <c r="E269" s="238"/>
      <c r="F269" s="238"/>
      <c r="G269" s="238"/>
      <c r="H269" s="238"/>
      <c r="I269" s="238"/>
    </row>
    <row r="270" spans="2:9" x14ac:dyDescent="0.25">
      <c r="B270" s="238"/>
      <c r="C270" s="238"/>
      <c r="D270" s="238"/>
      <c r="E270" s="238"/>
      <c r="F270" s="238"/>
      <c r="G270" s="238"/>
      <c r="H270" s="238"/>
      <c r="I270" s="238"/>
    </row>
    <row r="271" spans="2:9" x14ac:dyDescent="0.25">
      <c r="B271" s="238"/>
      <c r="C271" s="238"/>
      <c r="D271" s="238"/>
      <c r="E271" s="238"/>
      <c r="F271" s="238"/>
      <c r="G271" s="238"/>
      <c r="H271" s="238"/>
      <c r="I271" s="238"/>
    </row>
    <row r="272" spans="2:9" x14ac:dyDescent="0.25">
      <c r="B272" s="238"/>
      <c r="C272" s="238"/>
      <c r="D272" s="238"/>
      <c r="E272" s="238"/>
      <c r="F272" s="238"/>
      <c r="G272" s="238"/>
      <c r="H272" s="238"/>
      <c r="I272" s="238"/>
    </row>
    <row r="273" spans="2:9" x14ac:dyDescent="0.25">
      <c r="B273" s="238"/>
      <c r="C273" s="238"/>
      <c r="D273" s="238"/>
      <c r="E273" s="238"/>
      <c r="F273" s="238"/>
      <c r="G273" s="238"/>
      <c r="H273" s="238"/>
      <c r="I273" s="238"/>
    </row>
    <row r="274" spans="2:9" x14ac:dyDescent="0.25">
      <c r="B274" s="238"/>
      <c r="C274" s="238"/>
      <c r="D274" s="238"/>
      <c r="E274" s="238"/>
      <c r="F274" s="238"/>
      <c r="G274" s="238"/>
      <c r="H274" s="238"/>
      <c r="I274" s="238"/>
    </row>
    <row r="275" spans="2:9" x14ac:dyDescent="0.25">
      <c r="B275" s="238"/>
      <c r="C275" s="238"/>
      <c r="D275" s="238"/>
      <c r="E275" s="238"/>
      <c r="F275" s="238"/>
      <c r="G275" s="238"/>
      <c r="H275" s="238"/>
      <c r="I275" s="238"/>
    </row>
    <row r="276" spans="2:9" x14ac:dyDescent="0.25">
      <c r="B276" s="238"/>
      <c r="C276" s="238"/>
      <c r="D276" s="238"/>
      <c r="E276" s="238"/>
      <c r="F276" s="238"/>
      <c r="G276" s="238"/>
      <c r="H276" s="238"/>
      <c r="I276" s="238"/>
    </row>
    <row r="277" spans="2:9" x14ac:dyDescent="0.25">
      <c r="B277" s="238"/>
      <c r="C277" s="238"/>
      <c r="D277" s="238"/>
      <c r="E277" s="238"/>
      <c r="F277" s="238"/>
      <c r="G277" s="238"/>
      <c r="H277" s="238"/>
      <c r="I277" s="238"/>
    </row>
    <row r="278" spans="2:9" x14ac:dyDescent="0.25">
      <c r="B278" s="238"/>
      <c r="C278" s="238"/>
      <c r="D278" s="238"/>
      <c r="E278" s="238"/>
      <c r="F278" s="238"/>
      <c r="G278" s="238"/>
      <c r="H278" s="238"/>
      <c r="I278" s="238"/>
    </row>
    <row r="279" spans="2:9" x14ac:dyDescent="0.25">
      <c r="B279" s="238"/>
      <c r="C279" s="238"/>
      <c r="D279" s="238"/>
      <c r="E279" s="238"/>
      <c r="F279" s="238"/>
      <c r="G279" s="238"/>
      <c r="H279" s="238"/>
      <c r="I279" s="238"/>
    </row>
    <row r="280" spans="2:9" x14ac:dyDescent="0.25">
      <c r="B280" s="238"/>
      <c r="C280" s="238"/>
      <c r="D280" s="238"/>
      <c r="E280" s="238"/>
      <c r="F280" s="238"/>
      <c r="G280" s="238"/>
      <c r="H280" s="238"/>
      <c r="I280" s="238"/>
    </row>
    <row r="281" spans="2:9" x14ac:dyDescent="0.25">
      <c r="B281" s="238"/>
      <c r="C281" s="238"/>
      <c r="D281" s="238"/>
      <c r="E281" s="238"/>
      <c r="F281" s="238"/>
      <c r="G281" s="238"/>
      <c r="H281" s="238"/>
      <c r="I281" s="238"/>
    </row>
    <row r="282" spans="2:9" x14ac:dyDescent="0.25">
      <c r="B282" s="238"/>
      <c r="C282" s="238"/>
      <c r="D282" s="238"/>
      <c r="E282" s="238"/>
      <c r="F282" s="238"/>
      <c r="G282" s="238"/>
      <c r="H282" s="238"/>
      <c r="I282" s="238"/>
    </row>
    <row r="283" spans="2:9" x14ac:dyDescent="0.25">
      <c r="B283" s="238"/>
      <c r="C283" s="238"/>
      <c r="D283" s="238"/>
      <c r="E283" s="238"/>
      <c r="F283" s="238"/>
      <c r="G283" s="238"/>
      <c r="H283" s="238"/>
      <c r="I283" s="238"/>
    </row>
    <row r="284" spans="2:9" x14ac:dyDescent="0.25">
      <c r="B284" s="238"/>
      <c r="C284" s="238"/>
      <c r="D284" s="238"/>
      <c r="E284" s="238"/>
      <c r="F284" s="238"/>
      <c r="G284" s="238"/>
      <c r="H284" s="238"/>
      <c r="I284" s="238"/>
    </row>
    <row r="285" spans="2:9" x14ac:dyDescent="0.25">
      <c r="B285" s="238"/>
      <c r="C285" s="238"/>
      <c r="D285" s="238"/>
      <c r="E285" s="238"/>
      <c r="F285" s="238"/>
      <c r="G285" s="238"/>
      <c r="H285" s="238"/>
      <c r="I285" s="238"/>
    </row>
    <row r="286" spans="2:9" x14ac:dyDescent="0.25">
      <c r="B286" s="238"/>
      <c r="C286" s="238"/>
      <c r="D286" s="238"/>
      <c r="E286" s="238"/>
      <c r="F286" s="238"/>
      <c r="G286" s="238"/>
      <c r="H286" s="238"/>
      <c r="I286" s="238"/>
    </row>
    <row r="287" spans="2:9" x14ac:dyDescent="0.25">
      <c r="B287" s="238"/>
      <c r="C287" s="238"/>
      <c r="D287" s="238"/>
      <c r="E287" s="238"/>
      <c r="F287" s="238"/>
      <c r="G287" s="238"/>
      <c r="H287" s="238"/>
      <c r="I287" s="238"/>
    </row>
    <row r="288" spans="2:9" x14ac:dyDescent="0.25">
      <c r="B288" s="238"/>
      <c r="C288" s="238"/>
      <c r="D288" s="238"/>
      <c r="E288" s="238"/>
      <c r="F288" s="238"/>
      <c r="G288" s="238"/>
      <c r="H288" s="238"/>
      <c r="I288" s="238"/>
    </row>
    <row r="289" spans="2:9" x14ac:dyDescent="0.25">
      <c r="B289" s="238"/>
      <c r="C289" s="238"/>
      <c r="D289" s="238"/>
      <c r="E289" s="238"/>
      <c r="F289" s="238"/>
      <c r="G289" s="238"/>
      <c r="H289" s="238"/>
      <c r="I289" s="238"/>
    </row>
    <row r="290" spans="2:9" x14ac:dyDescent="0.25">
      <c r="B290" s="238"/>
      <c r="C290" s="238"/>
      <c r="D290" s="238"/>
      <c r="E290" s="238"/>
      <c r="F290" s="238"/>
      <c r="G290" s="238"/>
      <c r="H290" s="238"/>
      <c r="I290" s="238"/>
    </row>
    <row r="291" spans="2:9" x14ac:dyDescent="0.25">
      <c r="B291" s="238"/>
      <c r="C291" s="238"/>
      <c r="D291" s="238"/>
      <c r="E291" s="238"/>
      <c r="F291" s="238"/>
      <c r="G291" s="238"/>
      <c r="H291" s="238"/>
      <c r="I291" s="238"/>
    </row>
    <row r="292" spans="2:9" x14ac:dyDescent="0.25">
      <c r="B292" s="238"/>
      <c r="C292" s="238"/>
      <c r="D292" s="238"/>
      <c r="E292" s="238"/>
      <c r="F292" s="238"/>
      <c r="G292" s="238"/>
      <c r="H292" s="238"/>
      <c r="I292" s="238"/>
    </row>
    <row r="293" spans="2:9" x14ac:dyDescent="0.25">
      <c r="B293" s="238"/>
      <c r="C293" s="238"/>
      <c r="D293" s="238"/>
      <c r="E293" s="238"/>
      <c r="F293" s="238"/>
      <c r="G293" s="238"/>
      <c r="H293" s="238"/>
      <c r="I293" s="238"/>
    </row>
    <row r="294" spans="2:9" x14ac:dyDescent="0.25">
      <c r="B294" s="238"/>
      <c r="C294" s="238"/>
      <c r="D294" s="238"/>
      <c r="E294" s="238"/>
      <c r="F294" s="238"/>
      <c r="G294" s="238"/>
      <c r="H294" s="238"/>
      <c r="I294" s="238"/>
    </row>
    <row r="295" spans="2:9" x14ac:dyDescent="0.25">
      <c r="B295" s="238"/>
      <c r="C295" s="238"/>
      <c r="D295" s="238"/>
      <c r="E295" s="238"/>
      <c r="F295" s="238"/>
      <c r="G295" s="238"/>
      <c r="H295" s="238"/>
      <c r="I295" s="238"/>
    </row>
    <row r="296" spans="2:9" x14ac:dyDescent="0.25">
      <c r="B296" s="238"/>
      <c r="C296" s="238"/>
      <c r="D296" s="238"/>
      <c r="E296" s="238"/>
      <c r="F296" s="238"/>
      <c r="G296" s="238"/>
      <c r="H296" s="238"/>
      <c r="I296" s="238"/>
    </row>
    <row r="297" spans="2:9" x14ac:dyDescent="0.25">
      <c r="B297" s="238"/>
      <c r="C297" s="238"/>
      <c r="D297" s="238"/>
      <c r="E297" s="238"/>
      <c r="F297" s="238"/>
      <c r="G297" s="238"/>
      <c r="H297" s="238"/>
      <c r="I297" s="238"/>
    </row>
    <row r="298" spans="2:9" x14ac:dyDescent="0.25">
      <c r="B298" s="238"/>
      <c r="C298" s="238"/>
      <c r="D298" s="238"/>
      <c r="E298" s="238"/>
      <c r="F298" s="238"/>
      <c r="G298" s="238"/>
      <c r="H298" s="238"/>
      <c r="I298" s="238"/>
    </row>
    <row r="299" spans="2:9" x14ac:dyDescent="0.25">
      <c r="B299" s="238"/>
      <c r="C299" s="238"/>
      <c r="D299" s="238"/>
      <c r="E299" s="238"/>
      <c r="F299" s="238"/>
      <c r="G299" s="238"/>
      <c r="H299" s="238"/>
      <c r="I299" s="238"/>
    </row>
    <row r="300" spans="2:9" x14ac:dyDescent="0.25">
      <c r="B300" s="238"/>
      <c r="C300" s="238"/>
      <c r="D300" s="238"/>
      <c r="E300" s="238"/>
      <c r="F300" s="238"/>
      <c r="G300" s="238"/>
      <c r="H300" s="238"/>
      <c r="I300" s="238"/>
    </row>
    <row r="301" spans="2:9" x14ac:dyDescent="0.25">
      <c r="B301" s="238"/>
      <c r="C301" s="238"/>
      <c r="D301" s="238"/>
      <c r="E301" s="238"/>
      <c r="F301" s="238"/>
      <c r="G301" s="238"/>
      <c r="H301" s="238"/>
      <c r="I301" s="238"/>
    </row>
    <row r="302" spans="2:9" x14ac:dyDescent="0.25">
      <c r="B302" s="238"/>
      <c r="C302" s="238"/>
      <c r="D302" s="238"/>
      <c r="E302" s="238"/>
      <c r="F302" s="238"/>
      <c r="G302" s="238"/>
      <c r="H302" s="238"/>
      <c r="I302" s="238"/>
    </row>
    <row r="303" spans="2:9" x14ac:dyDescent="0.25">
      <c r="B303" s="238"/>
      <c r="C303" s="238"/>
      <c r="D303" s="238"/>
      <c r="E303" s="238"/>
      <c r="F303" s="238"/>
      <c r="G303" s="238"/>
      <c r="H303" s="238"/>
      <c r="I303" s="238"/>
    </row>
    <row r="304" spans="2:9" x14ac:dyDescent="0.25">
      <c r="B304" s="238"/>
      <c r="C304" s="238"/>
      <c r="D304" s="238"/>
      <c r="E304" s="238"/>
      <c r="F304" s="238"/>
      <c r="G304" s="238"/>
      <c r="H304" s="238"/>
      <c r="I304" s="238"/>
    </row>
    <row r="305" spans="2:9" x14ac:dyDescent="0.25">
      <c r="B305" s="238"/>
      <c r="C305" s="238"/>
      <c r="D305" s="238"/>
      <c r="E305" s="238"/>
      <c r="F305" s="238"/>
      <c r="G305" s="238"/>
      <c r="H305" s="238"/>
      <c r="I305" s="238"/>
    </row>
    <row r="306" spans="2:9" x14ac:dyDescent="0.25">
      <c r="B306" s="238"/>
      <c r="C306" s="238"/>
      <c r="D306" s="238"/>
      <c r="E306" s="238"/>
      <c r="F306" s="238"/>
      <c r="G306" s="238"/>
      <c r="H306" s="238"/>
      <c r="I306" s="238"/>
    </row>
    <row r="307" spans="2:9" x14ac:dyDescent="0.25">
      <c r="B307" s="238"/>
      <c r="C307" s="238"/>
      <c r="D307" s="238"/>
      <c r="E307" s="238"/>
      <c r="F307" s="238"/>
      <c r="G307" s="238"/>
      <c r="H307" s="238"/>
      <c r="I307" s="238"/>
    </row>
    <row r="308" spans="2:9" x14ac:dyDescent="0.25">
      <c r="B308" s="238"/>
      <c r="C308" s="238"/>
      <c r="D308" s="238"/>
      <c r="E308" s="238"/>
      <c r="F308" s="238"/>
      <c r="G308" s="238"/>
      <c r="H308" s="238"/>
      <c r="I308" s="238"/>
    </row>
    <row r="309" spans="2:9" x14ac:dyDescent="0.25">
      <c r="B309" s="238"/>
      <c r="C309" s="238"/>
      <c r="D309" s="238"/>
      <c r="E309" s="238"/>
      <c r="F309" s="238"/>
      <c r="G309" s="238"/>
      <c r="H309" s="238"/>
      <c r="I309" s="238"/>
    </row>
    <row r="310" spans="2:9" x14ac:dyDescent="0.25">
      <c r="B310" s="238"/>
      <c r="C310" s="238"/>
      <c r="D310" s="238"/>
      <c r="E310" s="238"/>
      <c r="F310" s="238"/>
      <c r="G310" s="238"/>
      <c r="H310" s="238"/>
      <c r="I310" s="238"/>
    </row>
    <row r="311" spans="2:9" x14ac:dyDescent="0.25">
      <c r="B311" s="238"/>
      <c r="C311" s="238"/>
      <c r="D311" s="238"/>
      <c r="E311" s="238"/>
      <c r="F311" s="238"/>
      <c r="G311" s="238"/>
      <c r="H311" s="238"/>
      <c r="I311" s="238"/>
    </row>
    <row r="312" spans="2:9" x14ac:dyDescent="0.25">
      <c r="B312" s="238"/>
      <c r="C312" s="238"/>
      <c r="D312" s="238"/>
      <c r="E312" s="238"/>
      <c r="F312" s="238"/>
      <c r="G312" s="238"/>
      <c r="H312" s="238"/>
      <c r="I312" s="238"/>
    </row>
    <row r="313" spans="2:9" x14ac:dyDescent="0.25">
      <c r="B313" s="238"/>
      <c r="C313" s="238"/>
      <c r="D313" s="238"/>
      <c r="E313" s="238"/>
      <c r="F313" s="238"/>
      <c r="G313" s="238"/>
      <c r="H313" s="238"/>
      <c r="I313" s="238"/>
    </row>
    <row r="314" spans="2:9" x14ac:dyDescent="0.25">
      <c r="B314" s="238"/>
      <c r="C314" s="238"/>
      <c r="D314" s="238"/>
      <c r="E314" s="238"/>
      <c r="F314" s="238"/>
      <c r="G314" s="238"/>
      <c r="H314" s="238"/>
      <c r="I314" s="238"/>
    </row>
    <row r="315" spans="2:9" x14ac:dyDescent="0.25">
      <c r="B315" s="238"/>
      <c r="C315" s="238"/>
      <c r="D315" s="238"/>
      <c r="E315" s="238"/>
      <c r="F315" s="238"/>
      <c r="G315" s="238"/>
      <c r="H315" s="238"/>
      <c r="I315" s="238"/>
    </row>
    <row r="316" spans="2:9" x14ac:dyDescent="0.25">
      <c r="B316" s="238"/>
      <c r="C316" s="238"/>
      <c r="D316" s="238"/>
      <c r="E316" s="238"/>
      <c r="F316" s="238"/>
      <c r="G316" s="238"/>
      <c r="H316" s="238"/>
      <c r="I316" s="238"/>
    </row>
    <row r="317" spans="2:9" x14ac:dyDescent="0.25">
      <c r="B317" s="238"/>
      <c r="C317" s="238"/>
      <c r="D317" s="238"/>
      <c r="E317" s="238"/>
      <c r="F317" s="238"/>
      <c r="G317" s="238"/>
      <c r="H317" s="238"/>
      <c r="I317" s="238"/>
    </row>
    <row r="318" spans="2:9" x14ac:dyDescent="0.25">
      <c r="B318" s="238"/>
      <c r="C318" s="238"/>
      <c r="D318" s="238"/>
      <c r="E318" s="238"/>
      <c r="F318" s="238"/>
      <c r="G318" s="238"/>
      <c r="H318" s="238"/>
      <c r="I318" s="238"/>
    </row>
    <row r="319" spans="2:9" x14ac:dyDescent="0.25">
      <c r="B319" s="238"/>
      <c r="C319" s="238"/>
      <c r="D319" s="238"/>
      <c r="E319" s="238"/>
      <c r="F319" s="238"/>
      <c r="G319" s="238"/>
      <c r="H319" s="238"/>
      <c r="I319" s="238"/>
    </row>
    <row r="320" spans="2:9" x14ac:dyDescent="0.25">
      <c r="B320" s="238"/>
      <c r="C320" s="238"/>
      <c r="D320" s="238"/>
      <c r="E320" s="238"/>
      <c r="F320" s="238"/>
      <c r="G320" s="238"/>
      <c r="H320" s="238"/>
      <c r="I320" s="238"/>
    </row>
    <row r="321" spans="2:9" x14ac:dyDescent="0.25">
      <c r="B321" s="238"/>
      <c r="C321" s="238"/>
      <c r="D321" s="238"/>
      <c r="E321" s="238"/>
      <c r="F321" s="238"/>
      <c r="G321" s="238"/>
      <c r="H321" s="238"/>
      <c r="I321" s="238"/>
    </row>
    <row r="322" spans="2:9" x14ac:dyDescent="0.25">
      <c r="B322" s="238"/>
      <c r="C322" s="238"/>
      <c r="D322" s="238"/>
      <c r="E322" s="238"/>
      <c r="F322" s="238"/>
      <c r="G322" s="238"/>
      <c r="H322" s="238"/>
      <c r="I322" s="238"/>
    </row>
    <row r="323" spans="2:9" x14ac:dyDescent="0.25">
      <c r="B323" s="238"/>
      <c r="C323" s="238"/>
      <c r="D323" s="238"/>
      <c r="E323" s="238"/>
      <c r="F323" s="238"/>
      <c r="G323" s="238"/>
      <c r="H323" s="238"/>
      <c r="I323" s="238"/>
    </row>
    <row r="324" spans="2:9" x14ac:dyDescent="0.25">
      <c r="B324" s="238"/>
      <c r="C324" s="238"/>
      <c r="D324" s="238"/>
      <c r="E324" s="238"/>
      <c r="F324" s="238"/>
      <c r="G324" s="238"/>
      <c r="H324" s="238"/>
      <c r="I324" s="238"/>
    </row>
    <row r="325" spans="2:9" x14ac:dyDescent="0.25">
      <c r="B325" s="238"/>
      <c r="C325" s="238"/>
      <c r="D325" s="238"/>
      <c r="E325" s="238"/>
      <c r="F325" s="238"/>
      <c r="G325" s="238"/>
      <c r="H325" s="238"/>
      <c r="I325" s="238"/>
    </row>
    <row r="326" spans="2:9" x14ac:dyDescent="0.25">
      <c r="B326" s="238"/>
      <c r="C326" s="238"/>
      <c r="D326" s="238"/>
      <c r="E326" s="238"/>
      <c r="F326" s="238"/>
      <c r="G326" s="238"/>
      <c r="H326" s="238"/>
      <c r="I326" s="238"/>
    </row>
    <row r="327" spans="2:9" x14ac:dyDescent="0.25">
      <c r="B327" s="238"/>
      <c r="C327" s="238"/>
      <c r="D327" s="238"/>
      <c r="E327" s="238"/>
      <c r="F327" s="238"/>
      <c r="G327" s="238"/>
      <c r="H327" s="238"/>
      <c r="I327" s="238"/>
    </row>
    <row r="328" spans="2:9" x14ac:dyDescent="0.25">
      <c r="B328" s="238"/>
      <c r="C328" s="238"/>
      <c r="D328" s="238"/>
      <c r="E328" s="238"/>
      <c r="F328" s="238"/>
      <c r="G328" s="238"/>
      <c r="H328" s="238"/>
      <c r="I328" s="238"/>
    </row>
    <row r="329" spans="2:9" x14ac:dyDescent="0.25">
      <c r="B329" s="238"/>
      <c r="C329" s="238"/>
      <c r="D329" s="238"/>
      <c r="E329" s="238"/>
      <c r="F329" s="238"/>
      <c r="G329" s="238"/>
      <c r="H329" s="238"/>
      <c r="I329" s="238"/>
    </row>
    <row r="330" spans="2:9" x14ac:dyDescent="0.25">
      <c r="B330" s="238"/>
      <c r="C330" s="238"/>
      <c r="D330" s="238"/>
      <c r="E330" s="238"/>
      <c r="F330" s="238"/>
      <c r="G330" s="238"/>
      <c r="H330" s="238"/>
      <c r="I330" s="238"/>
    </row>
    <row r="331" spans="2:9" x14ac:dyDescent="0.25">
      <c r="B331" s="238"/>
      <c r="C331" s="238"/>
      <c r="D331" s="238"/>
      <c r="E331" s="238"/>
      <c r="F331" s="238"/>
      <c r="G331" s="238"/>
      <c r="H331" s="238"/>
      <c r="I331" s="238"/>
    </row>
    <row r="332" spans="2:9" x14ac:dyDescent="0.25">
      <c r="B332" s="238"/>
      <c r="C332" s="238"/>
      <c r="D332" s="238"/>
      <c r="E332" s="238"/>
      <c r="F332" s="238"/>
      <c r="G332" s="238"/>
      <c r="H332" s="238"/>
      <c r="I332" s="238"/>
    </row>
    <row r="333" spans="2:9" x14ac:dyDescent="0.25">
      <c r="B333" s="238"/>
      <c r="C333" s="238"/>
      <c r="D333" s="238"/>
      <c r="E333" s="238"/>
      <c r="F333" s="238"/>
      <c r="G333" s="238"/>
      <c r="H333" s="238"/>
      <c r="I333" s="238"/>
    </row>
    <row r="334" spans="2:9" x14ac:dyDescent="0.25">
      <c r="B334" s="238"/>
      <c r="C334" s="238"/>
      <c r="D334" s="238"/>
      <c r="E334" s="238"/>
      <c r="F334" s="238"/>
      <c r="G334" s="238"/>
      <c r="H334" s="238"/>
      <c r="I334" s="238"/>
    </row>
    <row r="335" spans="2:9" x14ac:dyDescent="0.25">
      <c r="B335" s="238"/>
      <c r="C335" s="238"/>
      <c r="D335" s="238"/>
      <c r="E335" s="238"/>
      <c r="F335" s="238"/>
      <c r="G335" s="238"/>
      <c r="H335" s="238"/>
      <c r="I335" s="238"/>
    </row>
    <row r="336" spans="2:9" x14ac:dyDescent="0.25">
      <c r="B336" s="238"/>
      <c r="C336" s="238"/>
      <c r="D336" s="238"/>
      <c r="E336" s="238"/>
      <c r="F336" s="238"/>
      <c r="G336" s="238"/>
      <c r="H336" s="238"/>
      <c r="I336" s="238"/>
    </row>
    <row r="337" spans="2:9" x14ac:dyDescent="0.25">
      <c r="B337" s="238"/>
      <c r="C337" s="238"/>
      <c r="D337" s="238"/>
      <c r="E337" s="238"/>
      <c r="F337" s="238"/>
      <c r="G337" s="238"/>
      <c r="H337" s="238"/>
      <c r="I337" s="238"/>
    </row>
    <row r="338" spans="2:9" x14ac:dyDescent="0.25">
      <c r="B338" s="238"/>
      <c r="C338" s="238"/>
      <c r="D338" s="238"/>
      <c r="E338" s="238"/>
      <c r="F338" s="238"/>
      <c r="G338" s="238"/>
      <c r="H338" s="238"/>
      <c r="I338" s="238"/>
    </row>
    <row r="339" spans="2:9" x14ac:dyDescent="0.25">
      <c r="B339" s="238"/>
      <c r="C339" s="238"/>
      <c r="D339" s="238"/>
      <c r="E339" s="238"/>
      <c r="F339" s="238"/>
      <c r="G339" s="238"/>
      <c r="H339" s="238"/>
      <c r="I339" s="238"/>
    </row>
    <row r="340" spans="2:9" x14ac:dyDescent="0.25">
      <c r="B340" s="238"/>
      <c r="C340" s="238"/>
      <c r="D340" s="238"/>
      <c r="E340" s="238"/>
      <c r="F340" s="238"/>
      <c r="G340" s="238"/>
      <c r="H340" s="238"/>
      <c r="I340" s="238"/>
    </row>
    <row r="341" spans="2:9" x14ac:dyDescent="0.25">
      <c r="B341" s="238"/>
      <c r="C341" s="238"/>
      <c r="D341" s="238"/>
      <c r="E341" s="238"/>
      <c r="F341" s="238"/>
      <c r="G341" s="238"/>
      <c r="H341" s="238"/>
      <c r="I341" s="238"/>
    </row>
    <row r="342" spans="2:9" x14ac:dyDescent="0.25">
      <c r="B342" s="238"/>
      <c r="C342" s="238"/>
      <c r="D342" s="238"/>
      <c r="E342" s="238"/>
      <c r="F342" s="238"/>
      <c r="G342" s="238"/>
      <c r="H342" s="238"/>
      <c r="I342" s="238"/>
    </row>
    <row r="343" spans="2:9" x14ac:dyDescent="0.25">
      <c r="B343" s="238"/>
      <c r="C343" s="238"/>
      <c r="D343" s="238"/>
      <c r="E343" s="238"/>
      <c r="F343" s="238"/>
      <c r="G343" s="238"/>
      <c r="H343" s="238"/>
      <c r="I343" s="238"/>
    </row>
    <row r="344" spans="2:9" x14ac:dyDescent="0.25">
      <c r="B344" s="238"/>
      <c r="C344" s="238"/>
      <c r="D344" s="238"/>
      <c r="E344" s="238"/>
      <c r="F344" s="238"/>
      <c r="G344" s="238"/>
      <c r="H344" s="238"/>
      <c r="I344" s="238"/>
    </row>
    <row r="345" spans="2:9" x14ac:dyDescent="0.25">
      <c r="B345" s="238"/>
      <c r="C345" s="238"/>
      <c r="D345" s="238"/>
      <c r="E345" s="238"/>
      <c r="F345" s="238"/>
      <c r="G345" s="238"/>
      <c r="H345" s="238"/>
      <c r="I345" s="238"/>
    </row>
    <row r="346" spans="2:9" x14ac:dyDescent="0.25">
      <c r="B346" s="238"/>
      <c r="C346" s="238"/>
      <c r="D346" s="238"/>
      <c r="E346" s="238"/>
      <c r="F346" s="238"/>
      <c r="G346" s="238"/>
      <c r="H346" s="238"/>
      <c r="I346" s="238"/>
    </row>
    <row r="347" spans="2:9" x14ac:dyDescent="0.25">
      <c r="B347" s="238"/>
      <c r="C347" s="238"/>
      <c r="D347" s="238"/>
      <c r="E347" s="238"/>
      <c r="F347" s="238"/>
      <c r="G347" s="238"/>
      <c r="H347" s="238"/>
      <c r="I347" s="238"/>
    </row>
    <row r="348" spans="2:9" x14ac:dyDescent="0.25">
      <c r="B348" s="238"/>
      <c r="C348" s="238"/>
      <c r="D348" s="238"/>
      <c r="E348" s="238"/>
      <c r="F348" s="238"/>
      <c r="G348" s="238"/>
      <c r="H348" s="238"/>
      <c r="I348" s="238"/>
    </row>
    <row r="349" spans="2:9" x14ac:dyDescent="0.25">
      <c r="B349" s="238"/>
      <c r="C349" s="238"/>
      <c r="D349" s="238"/>
      <c r="E349" s="238"/>
      <c r="F349" s="238"/>
      <c r="G349" s="238"/>
      <c r="H349" s="238"/>
      <c r="I349" s="238"/>
    </row>
    <row r="350" spans="2:9" x14ac:dyDescent="0.25">
      <c r="B350" s="238"/>
      <c r="C350" s="238"/>
      <c r="D350" s="238"/>
      <c r="E350" s="238"/>
      <c r="F350" s="238"/>
      <c r="G350" s="238"/>
      <c r="H350" s="238"/>
      <c r="I350" s="238"/>
    </row>
    <row r="351" spans="2:9" x14ac:dyDescent="0.25">
      <c r="B351" s="238"/>
      <c r="C351" s="238"/>
      <c r="D351" s="238"/>
      <c r="E351" s="238"/>
      <c r="F351" s="238"/>
      <c r="G351" s="238"/>
      <c r="H351" s="238"/>
      <c r="I351" s="238"/>
    </row>
    <row r="352" spans="2:9" x14ac:dyDescent="0.25">
      <c r="B352" s="238"/>
      <c r="C352" s="238"/>
      <c r="D352" s="238"/>
      <c r="E352" s="238"/>
      <c r="F352" s="238"/>
      <c r="G352" s="238"/>
      <c r="H352" s="238"/>
      <c r="I352" s="238"/>
    </row>
    <row r="353" spans="2:9" x14ac:dyDescent="0.25">
      <c r="B353" s="238"/>
      <c r="C353" s="238"/>
      <c r="D353" s="238"/>
      <c r="E353" s="238"/>
      <c r="F353" s="238"/>
      <c r="G353" s="238"/>
      <c r="H353" s="238"/>
      <c r="I353" s="238"/>
    </row>
    <row r="354" spans="2:9" x14ac:dyDescent="0.25">
      <c r="B354" s="238"/>
      <c r="C354" s="238"/>
      <c r="D354" s="238"/>
      <c r="E354" s="238"/>
      <c r="F354" s="238"/>
      <c r="G354" s="238"/>
      <c r="H354" s="238"/>
      <c r="I354" s="238"/>
    </row>
    <row r="355" spans="2:9" x14ac:dyDescent="0.25">
      <c r="B355" s="238"/>
      <c r="C355" s="238"/>
      <c r="D355" s="238"/>
      <c r="E355" s="238"/>
      <c r="F355" s="238"/>
      <c r="G355" s="238"/>
      <c r="H355" s="238"/>
      <c r="I355" s="238"/>
    </row>
    <row r="356" spans="2:9" x14ac:dyDescent="0.25">
      <c r="B356" s="238"/>
      <c r="C356" s="238"/>
      <c r="D356" s="238"/>
      <c r="E356" s="238"/>
      <c r="F356" s="238"/>
      <c r="G356" s="238"/>
      <c r="H356" s="238"/>
      <c r="I356" s="238"/>
    </row>
    <row r="357" spans="2:9" x14ac:dyDescent="0.25">
      <c r="B357" s="238"/>
      <c r="C357" s="238"/>
      <c r="D357" s="238"/>
      <c r="E357" s="238"/>
      <c r="F357" s="238"/>
      <c r="G357" s="238"/>
      <c r="H357" s="238"/>
      <c r="I357" s="238"/>
    </row>
    <row r="358" spans="2:9" x14ac:dyDescent="0.25">
      <c r="B358" s="238"/>
      <c r="C358" s="238"/>
      <c r="D358" s="238"/>
      <c r="E358" s="238"/>
      <c r="F358" s="238"/>
      <c r="G358" s="238"/>
      <c r="H358" s="238"/>
      <c r="I358" s="238"/>
    </row>
    <row r="359" spans="2:9" x14ac:dyDescent="0.25">
      <c r="B359" s="238"/>
      <c r="C359" s="238"/>
      <c r="D359" s="238"/>
      <c r="E359" s="238"/>
      <c r="F359" s="238"/>
      <c r="G359" s="238"/>
      <c r="H359" s="238"/>
      <c r="I359" s="238"/>
    </row>
    <row r="360" spans="2:9" x14ac:dyDescent="0.25">
      <c r="B360" s="238"/>
      <c r="C360" s="238"/>
      <c r="D360" s="238"/>
      <c r="E360" s="238"/>
      <c r="F360" s="238"/>
      <c r="G360" s="238"/>
      <c r="H360" s="238"/>
      <c r="I360" s="238"/>
    </row>
    <row r="361" spans="2:9" x14ac:dyDescent="0.25">
      <c r="B361" s="238"/>
      <c r="C361" s="238"/>
      <c r="D361" s="238"/>
      <c r="E361" s="238"/>
      <c r="F361" s="238"/>
      <c r="G361" s="238"/>
      <c r="H361" s="238"/>
      <c r="I361" s="238"/>
    </row>
    <row r="362" spans="2:9" x14ac:dyDescent="0.25">
      <c r="B362" s="238"/>
      <c r="C362" s="238"/>
      <c r="D362" s="238"/>
      <c r="E362" s="238"/>
      <c r="F362" s="238"/>
      <c r="G362" s="238"/>
      <c r="H362" s="238"/>
      <c r="I362" s="238"/>
    </row>
    <row r="363" spans="2:9" x14ac:dyDescent="0.25">
      <c r="B363" s="238"/>
      <c r="C363" s="238"/>
      <c r="D363" s="238"/>
      <c r="E363" s="238"/>
      <c r="F363" s="238"/>
      <c r="G363" s="238"/>
      <c r="H363" s="238"/>
      <c r="I363" s="238"/>
    </row>
    <row r="364" spans="2:9" x14ac:dyDescent="0.25">
      <c r="B364" s="238"/>
      <c r="C364" s="238"/>
      <c r="D364" s="238"/>
      <c r="E364" s="238"/>
      <c r="F364" s="238"/>
      <c r="G364" s="238"/>
      <c r="H364" s="238"/>
      <c r="I364" s="238"/>
    </row>
    <row r="365" spans="2:9" x14ac:dyDescent="0.25">
      <c r="B365" s="238"/>
      <c r="C365" s="238"/>
      <c r="D365" s="238"/>
      <c r="E365" s="238"/>
      <c r="F365" s="238"/>
      <c r="G365" s="238"/>
      <c r="H365" s="238"/>
      <c r="I365" s="238"/>
    </row>
    <row r="366" spans="2:9" x14ac:dyDescent="0.25">
      <c r="B366" s="238"/>
      <c r="C366" s="238"/>
      <c r="D366" s="238"/>
      <c r="E366" s="238"/>
      <c r="F366" s="238"/>
      <c r="G366" s="238"/>
      <c r="H366" s="238"/>
      <c r="I366" s="238"/>
    </row>
    <row r="367" spans="2:9" x14ac:dyDescent="0.25">
      <c r="B367" s="238"/>
      <c r="C367" s="238"/>
      <c r="D367" s="238"/>
      <c r="E367" s="238"/>
      <c r="F367" s="238"/>
      <c r="G367" s="238"/>
      <c r="H367" s="238"/>
      <c r="I367" s="238"/>
    </row>
    <row r="368" spans="2:9" x14ac:dyDescent="0.25">
      <c r="B368" s="238"/>
      <c r="C368" s="238"/>
      <c r="D368" s="238"/>
      <c r="E368" s="238"/>
      <c r="F368" s="238"/>
      <c r="G368" s="238"/>
      <c r="H368" s="238"/>
      <c r="I368" s="238"/>
    </row>
    <row r="369" spans="2:9" x14ac:dyDescent="0.25">
      <c r="B369" s="238"/>
      <c r="C369" s="238"/>
      <c r="D369" s="238"/>
      <c r="E369" s="238"/>
      <c r="F369" s="238"/>
      <c r="G369" s="238"/>
      <c r="H369" s="238"/>
      <c r="I369" s="238"/>
    </row>
    <row r="370" spans="2:9" x14ac:dyDescent="0.25">
      <c r="B370" s="238"/>
      <c r="C370" s="238"/>
      <c r="D370" s="238"/>
      <c r="E370" s="238"/>
      <c r="F370" s="238"/>
      <c r="G370" s="238"/>
      <c r="H370" s="238"/>
      <c r="I370" s="238"/>
    </row>
    <row r="371" spans="2:9" x14ac:dyDescent="0.25">
      <c r="B371" s="238"/>
      <c r="C371" s="238"/>
      <c r="D371" s="238"/>
      <c r="E371" s="238"/>
      <c r="F371" s="238"/>
      <c r="G371" s="238"/>
      <c r="H371" s="238"/>
      <c r="I371" s="238"/>
    </row>
    <row r="372" spans="2:9" x14ac:dyDescent="0.25">
      <c r="B372" s="238"/>
      <c r="C372" s="238"/>
      <c r="D372" s="238"/>
      <c r="E372" s="238"/>
      <c r="F372" s="238"/>
      <c r="G372" s="238"/>
      <c r="H372" s="238"/>
      <c r="I372" s="238"/>
    </row>
    <row r="373" spans="2:9" x14ac:dyDescent="0.25">
      <c r="B373" s="238"/>
      <c r="C373" s="238"/>
      <c r="D373" s="238"/>
      <c r="E373" s="238"/>
      <c r="F373" s="238"/>
      <c r="G373" s="238"/>
      <c r="H373" s="238"/>
      <c r="I373" s="238"/>
    </row>
    <row r="374" spans="2:9" x14ac:dyDescent="0.25">
      <c r="B374" s="238"/>
      <c r="C374" s="238"/>
      <c r="D374" s="238"/>
      <c r="E374" s="238"/>
      <c r="F374" s="238"/>
      <c r="G374" s="238"/>
      <c r="H374" s="238"/>
      <c r="I374" s="238"/>
    </row>
    <row r="375" spans="2:9" x14ac:dyDescent="0.25">
      <c r="B375" s="238"/>
      <c r="C375" s="238"/>
      <c r="D375" s="238"/>
      <c r="E375" s="238"/>
      <c r="F375" s="238"/>
      <c r="G375" s="238"/>
      <c r="H375" s="238"/>
      <c r="I375" s="238"/>
    </row>
    <row r="376" spans="2:9" x14ac:dyDescent="0.25">
      <c r="B376" s="238"/>
      <c r="C376" s="238"/>
      <c r="D376" s="238"/>
      <c r="E376" s="238"/>
      <c r="F376" s="238"/>
      <c r="G376" s="238"/>
      <c r="H376" s="238"/>
      <c r="I376" s="238"/>
    </row>
    <row r="377" spans="2:9" x14ac:dyDescent="0.25">
      <c r="B377" s="238"/>
      <c r="C377" s="238"/>
      <c r="D377" s="238"/>
      <c r="E377" s="238"/>
      <c r="F377" s="238"/>
      <c r="G377" s="238"/>
      <c r="H377" s="238"/>
      <c r="I377" s="238"/>
    </row>
    <row r="378" spans="2:9" x14ac:dyDescent="0.25">
      <c r="B378" s="238"/>
      <c r="C378" s="238"/>
      <c r="D378" s="238"/>
      <c r="E378" s="238"/>
      <c r="F378" s="238"/>
      <c r="G378" s="238"/>
      <c r="H378" s="238"/>
      <c r="I378" s="238"/>
    </row>
    <row r="379" spans="2:9" x14ac:dyDescent="0.25">
      <c r="B379" s="238"/>
      <c r="C379" s="238"/>
      <c r="D379" s="238"/>
      <c r="E379" s="238"/>
      <c r="F379" s="238"/>
      <c r="G379" s="238"/>
      <c r="H379" s="238"/>
      <c r="I379" s="238"/>
    </row>
    <row r="380" spans="2:9" x14ac:dyDescent="0.25">
      <c r="B380" s="238"/>
      <c r="C380" s="238"/>
      <c r="D380" s="238"/>
      <c r="E380" s="238"/>
      <c r="F380" s="238"/>
      <c r="G380" s="238"/>
      <c r="H380" s="238"/>
      <c r="I380" s="238"/>
    </row>
    <row r="381" spans="2:9" x14ac:dyDescent="0.25">
      <c r="B381" s="238"/>
      <c r="C381" s="238"/>
      <c r="D381" s="238"/>
      <c r="E381" s="238"/>
      <c r="F381" s="238"/>
      <c r="G381" s="238"/>
      <c r="H381" s="238"/>
      <c r="I381" s="238"/>
    </row>
    <row r="382" spans="2:9" x14ac:dyDescent="0.25">
      <c r="B382" s="238"/>
      <c r="C382" s="238"/>
      <c r="D382" s="238"/>
      <c r="E382" s="238"/>
      <c r="F382" s="238"/>
      <c r="G382" s="238"/>
      <c r="H382" s="238"/>
      <c r="I382" s="238"/>
    </row>
    <row r="383" spans="2:9" x14ac:dyDescent="0.25">
      <c r="B383" s="238"/>
      <c r="C383" s="238"/>
      <c r="D383" s="238"/>
      <c r="E383" s="238"/>
      <c r="F383" s="238"/>
      <c r="G383" s="238"/>
      <c r="H383" s="238"/>
      <c r="I383" s="238"/>
    </row>
    <row r="384" spans="2:9" x14ac:dyDescent="0.25">
      <c r="B384" s="238"/>
      <c r="C384" s="238"/>
      <c r="D384" s="238"/>
      <c r="E384" s="238"/>
      <c r="F384" s="238"/>
      <c r="G384" s="238"/>
      <c r="H384" s="238"/>
      <c r="I384" s="238"/>
    </row>
    <row r="385" spans="2:9" x14ac:dyDescent="0.25">
      <c r="B385" s="238"/>
      <c r="C385" s="238"/>
      <c r="D385" s="238"/>
      <c r="E385" s="238"/>
      <c r="F385" s="238"/>
      <c r="G385" s="238"/>
      <c r="H385" s="238"/>
      <c r="I385" s="238"/>
    </row>
    <row r="386" spans="2:9" x14ac:dyDescent="0.25">
      <c r="B386" s="238"/>
      <c r="C386" s="238"/>
      <c r="D386" s="238"/>
      <c r="E386" s="238"/>
      <c r="F386" s="238"/>
      <c r="G386" s="238"/>
      <c r="H386" s="238"/>
      <c r="I386" s="238"/>
    </row>
    <row r="387" spans="2:9" x14ac:dyDescent="0.25">
      <c r="B387" s="238"/>
      <c r="C387" s="238"/>
      <c r="D387" s="238"/>
      <c r="E387" s="238"/>
      <c r="F387" s="238"/>
      <c r="G387" s="238"/>
      <c r="H387" s="238"/>
      <c r="I387" s="238"/>
    </row>
    <row r="388" spans="2:9" x14ac:dyDescent="0.25">
      <c r="B388" s="238"/>
      <c r="C388" s="238"/>
      <c r="D388" s="238"/>
      <c r="E388" s="238"/>
      <c r="F388" s="238"/>
      <c r="G388" s="238"/>
      <c r="H388" s="238"/>
      <c r="I388" s="238"/>
    </row>
    <row r="389" spans="2:9" x14ac:dyDescent="0.25">
      <c r="B389" s="238"/>
      <c r="C389" s="238"/>
      <c r="D389" s="238"/>
      <c r="E389" s="238"/>
      <c r="F389" s="238"/>
      <c r="G389" s="238"/>
      <c r="H389" s="238"/>
      <c r="I389" s="238"/>
    </row>
    <row r="390" spans="2:9" x14ac:dyDescent="0.25">
      <c r="B390" s="238"/>
      <c r="C390" s="238"/>
      <c r="D390" s="238"/>
      <c r="E390" s="238"/>
      <c r="F390" s="238"/>
      <c r="G390" s="238"/>
      <c r="H390" s="238"/>
      <c r="I390" s="238"/>
    </row>
    <row r="391" spans="2:9" x14ac:dyDescent="0.25">
      <c r="B391" s="238"/>
      <c r="C391" s="238"/>
      <c r="D391" s="238"/>
      <c r="E391" s="238"/>
      <c r="F391" s="238"/>
      <c r="G391" s="238"/>
      <c r="H391" s="238"/>
      <c r="I391" s="238"/>
    </row>
    <row r="392" spans="2:9" x14ac:dyDescent="0.25">
      <c r="B392" s="238"/>
      <c r="C392" s="238"/>
      <c r="D392" s="238"/>
      <c r="E392" s="238"/>
      <c r="F392" s="238"/>
      <c r="G392" s="238"/>
      <c r="H392" s="238"/>
      <c r="I392" s="238"/>
    </row>
    <row r="393" spans="2:9" x14ac:dyDescent="0.25">
      <c r="B393" s="238"/>
      <c r="C393" s="238"/>
      <c r="D393" s="238"/>
      <c r="E393" s="238"/>
      <c r="F393" s="238"/>
      <c r="G393" s="238"/>
      <c r="H393" s="238"/>
      <c r="I393" s="238"/>
    </row>
    <row r="394" spans="2:9" x14ac:dyDescent="0.25">
      <c r="B394" s="238"/>
      <c r="C394" s="238"/>
      <c r="D394" s="238"/>
      <c r="E394" s="238"/>
      <c r="F394" s="238"/>
      <c r="G394" s="238"/>
      <c r="H394" s="238"/>
      <c r="I394" s="238"/>
    </row>
    <row r="395" spans="2:9" x14ac:dyDescent="0.25">
      <c r="B395" s="238"/>
      <c r="C395" s="238"/>
      <c r="D395" s="238"/>
      <c r="E395" s="238"/>
      <c r="F395" s="238"/>
      <c r="G395" s="238"/>
      <c r="H395" s="238"/>
      <c r="I395" s="238"/>
    </row>
    <row r="396" spans="2:9" x14ac:dyDescent="0.25">
      <c r="B396" s="238"/>
      <c r="C396" s="238"/>
      <c r="D396" s="238"/>
      <c r="E396" s="238"/>
      <c r="F396" s="238"/>
      <c r="G396" s="238"/>
      <c r="H396" s="238"/>
      <c r="I396" s="238"/>
    </row>
    <row r="397" spans="2:9" x14ac:dyDescent="0.25">
      <c r="B397" s="238"/>
      <c r="C397" s="238"/>
      <c r="D397" s="238"/>
      <c r="E397" s="238"/>
      <c r="F397" s="238"/>
      <c r="G397" s="238"/>
      <c r="H397" s="238"/>
      <c r="I397" s="238"/>
    </row>
    <row r="398" spans="2:9" x14ac:dyDescent="0.25">
      <c r="B398" s="238"/>
      <c r="C398" s="238"/>
      <c r="D398" s="238"/>
      <c r="E398" s="238"/>
      <c r="F398" s="238"/>
      <c r="G398" s="238"/>
      <c r="H398" s="238"/>
      <c r="I398" s="238"/>
    </row>
    <row r="399" spans="2:9" x14ac:dyDescent="0.25">
      <c r="B399" s="238"/>
      <c r="C399" s="238"/>
      <c r="D399" s="238"/>
      <c r="E399" s="238"/>
      <c r="F399" s="238"/>
      <c r="G399" s="238"/>
      <c r="H399" s="238"/>
      <c r="I399" s="238"/>
    </row>
    <row r="400" spans="2:9" x14ac:dyDescent="0.25">
      <c r="B400" s="238"/>
      <c r="C400" s="238"/>
      <c r="D400" s="238"/>
      <c r="E400" s="238"/>
      <c r="F400" s="238"/>
      <c r="G400" s="238"/>
      <c r="H400" s="238"/>
      <c r="I400" s="238"/>
    </row>
    <row r="401" spans="2:9" x14ac:dyDescent="0.25">
      <c r="B401" s="238"/>
      <c r="C401" s="238"/>
      <c r="D401" s="238"/>
      <c r="E401" s="238"/>
      <c r="F401" s="238"/>
      <c r="G401" s="238"/>
      <c r="H401" s="238"/>
      <c r="I401" s="238"/>
    </row>
    <row r="402" spans="2:9" x14ac:dyDescent="0.25">
      <c r="B402" s="238"/>
      <c r="C402" s="238"/>
      <c r="D402" s="238"/>
      <c r="E402" s="238"/>
      <c r="F402" s="238"/>
      <c r="G402" s="238"/>
      <c r="H402" s="238"/>
      <c r="I402" s="238"/>
    </row>
    <row r="403" spans="2:9" x14ac:dyDescent="0.25">
      <c r="B403" s="238"/>
      <c r="C403" s="238"/>
      <c r="D403" s="238"/>
      <c r="E403" s="238"/>
      <c r="F403" s="238"/>
      <c r="G403" s="238"/>
      <c r="H403" s="238"/>
      <c r="I403" s="238"/>
    </row>
    <row r="404" spans="2:9" x14ac:dyDescent="0.25">
      <c r="B404" s="238"/>
      <c r="C404" s="238"/>
      <c r="D404" s="238"/>
      <c r="E404" s="238"/>
      <c r="F404" s="238"/>
      <c r="G404" s="238"/>
      <c r="H404" s="238"/>
      <c r="I404" s="238"/>
    </row>
    <row r="405" spans="2:9" x14ac:dyDescent="0.25">
      <c r="B405" s="238"/>
      <c r="C405" s="238"/>
      <c r="D405" s="238"/>
      <c r="E405" s="238"/>
      <c r="F405" s="238"/>
      <c r="G405" s="238"/>
      <c r="H405" s="238"/>
      <c r="I405" s="238"/>
    </row>
    <row r="406" spans="2:9" x14ac:dyDescent="0.25">
      <c r="B406" s="238"/>
      <c r="C406" s="238"/>
      <c r="D406" s="238"/>
      <c r="E406" s="238"/>
      <c r="F406" s="238"/>
      <c r="G406" s="238"/>
      <c r="H406" s="238"/>
      <c r="I406" s="238"/>
    </row>
    <row r="407" spans="2:9" x14ac:dyDescent="0.25">
      <c r="B407" s="238"/>
      <c r="C407" s="238"/>
      <c r="D407" s="238"/>
      <c r="E407" s="238"/>
      <c r="F407" s="238"/>
      <c r="G407" s="238"/>
      <c r="H407" s="238"/>
      <c r="I407" s="238"/>
    </row>
    <row r="408" spans="2:9" x14ac:dyDescent="0.25">
      <c r="B408" s="238"/>
      <c r="C408" s="238"/>
      <c r="D408" s="238"/>
      <c r="E408" s="238"/>
      <c r="F408" s="238"/>
      <c r="G408" s="238"/>
      <c r="H408" s="238"/>
      <c r="I408" s="238"/>
    </row>
    <row r="409" spans="2:9" x14ac:dyDescent="0.25">
      <c r="B409" s="238"/>
      <c r="C409" s="238"/>
      <c r="D409" s="238"/>
      <c r="E409" s="238"/>
      <c r="F409" s="238"/>
      <c r="G409" s="238"/>
      <c r="H409" s="238"/>
      <c r="I409" s="238"/>
    </row>
    <row r="410" spans="2:9" x14ac:dyDescent="0.25">
      <c r="B410" s="238"/>
      <c r="C410" s="238"/>
      <c r="D410" s="238"/>
      <c r="E410" s="238"/>
      <c r="F410" s="238"/>
      <c r="G410" s="238"/>
      <c r="H410" s="238"/>
      <c r="I410" s="238"/>
    </row>
    <row r="411" spans="2:9" x14ac:dyDescent="0.25">
      <c r="B411" s="238"/>
      <c r="C411" s="238"/>
      <c r="D411" s="238"/>
      <c r="E411" s="238"/>
      <c r="F411" s="238"/>
      <c r="G411" s="238"/>
      <c r="H411" s="238"/>
      <c r="I411" s="238"/>
    </row>
  </sheetData>
  <mergeCells count="36">
    <mergeCell ref="A3:I3"/>
    <mergeCell ref="H6:H7"/>
    <mergeCell ref="I6:I7"/>
    <mergeCell ref="A5:I5"/>
    <mergeCell ref="A4:I4"/>
    <mergeCell ref="A6:A7"/>
    <mergeCell ref="B8:D8"/>
    <mergeCell ref="B9:D9"/>
    <mergeCell ref="B10:D10"/>
    <mergeCell ref="G6:G7"/>
    <mergeCell ref="B6:D7"/>
    <mergeCell ref="E6:E7"/>
    <mergeCell ref="F6:F7"/>
    <mergeCell ref="B22:D22"/>
    <mergeCell ref="B11:D11"/>
    <mergeCell ref="B12:D12"/>
    <mergeCell ref="B13:D13"/>
    <mergeCell ref="B14:D14"/>
    <mergeCell ref="B15:D15"/>
    <mergeCell ref="B16:D16"/>
    <mergeCell ref="B17:D17"/>
    <mergeCell ref="B18:D18"/>
    <mergeCell ref="B19:D19"/>
    <mergeCell ref="B20:D20"/>
    <mergeCell ref="B21:D21"/>
    <mergeCell ref="B24:D24"/>
    <mergeCell ref="B25:D25"/>
    <mergeCell ref="B26:D26"/>
    <mergeCell ref="B23:D23"/>
    <mergeCell ref="B33:I33"/>
    <mergeCell ref="B31:D31"/>
    <mergeCell ref="B32:D32"/>
    <mergeCell ref="B27:D27"/>
    <mergeCell ref="B28:D28"/>
    <mergeCell ref="B29:D29"/>
    <mergeCell ref="B30:D30"/>
  </mergeCells>
  <phoneticPr fontId="0" type="noConversion"/>
  <printOptions horizontalCentered="1"/>
  <pageMargins left="0" right="0" top="1" bottom="1" header="0" footer="0.5"/>
  <pageSetup scale="88" orientation="landscape" r:id="rId1"/>
  <headerFooter alignWithMargins="0">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I34"/>
  <sheetViews>
    <sheetView workbookViewId="0">
      <selection activeCell="B9" sqref="B9:D9"/>
    </sheetView>
  </sheetViews>
  <sheetFormatPr defaultRowHeight="12.5" x14ac:dyDescent="0.25"/>
  <cols>
    <col min="1" max="1" width="6.26953125" customWidth="1"/>
    <col min="2" max="2" width="9.26953125" customWidth="1"/>
    <col min="3" max="3" width="0" hidden="1" customWidth="1"/>
    <col min="4" max="4" width="39.26953125" customWidth="1"/>
    <col min="5" max="5" width="19.54296875" customWidth="1"/>
    <col min="6" max="6" width="17.26953125" customWidth="1"/>
    <col min="7" max="8" width="14" customWidth="1"/>
    <col min="9" max="9" width="18" customWidth="1"/>
  </cols>
  <sheetData>
    <row r="1" spans="1:9" x14ac:dyDescent="0.25">
      <c r="A1" s="619"/>
      <c r="B1" s="2"/>
      <c r="C1" s="2"/>
      <c r="D1" s="2"/>
      <c r="E1" s="2"/>
      <c r="F1" s="2"/>
      <c r="G1" s="2"/>
      <c r="I1" s="626" t="str">
        <f>'42'!I1:I2</f>
        <v>For The Year Ended</v>
      </c>
    </row>
    <row r="2" spans="1:9" ht="13" thickBot="1" x14ac:dyDescent="0.3">
      <c r="A2" t="s">
        <v>8</v>
      </c>
      <c r="I2" s="165">
        <f>'41'!H2</f>
        <v>45657</v>
      </c>
    </row>
    <row r="3" spans="1:9" x14ac:dyDescent="0.25">
      <c r="A3" s="1103"/>
      <c r="B3" s="1103"/>
      <c r="C3" s="1103"/>
      <c r="D3" s="1103"/>
      <c r="E3" s="1103"/>
      <c r="F3" s="1103"/>
      <c r="G3" s="1103"/>
      <c r="H3" s="1103"/>
      <c r="I3" s="1103"/>
    </row>
    <row r="4" spans="1:9" ht="13" x14ac:dyDescent="0.3">
      <c r="A4" s="895" t="s">
        <v>1893</v>
      </c>
      <c r="B4" s="895"/>
      <c r="C4" s="895"/>
      <c r="D4" s="895"/>
      <c r="E4" s="895"/>
      <c r="F4" s="895"/>
      <c r="G4" s="895"/>
      <c r="H4" s="895"/>
      <c r="I4" s="895"/>
    </row>
    <row r="5" spans="1:9" x14ac:dyDescent="0.25">
      <c r="A5" s="1103" t="s">
        <v>581</v>
      </c>
      <c r="B5" s="1103"/>
      <c r="C5" s="1103"/>
      <c r="D5" s="1103"/>
      <c r="E5" s="1103"/>
      <c r="F5" s="1103"/>
      <c r="G5" s="1103"/>
      <c r="H5" s="1103"/>
      <c r="I5" s="1103"/>
    </row>
    <row r="6" spans="1:9" ht="26.25" customHeight="1" thickBot="1" x14ac:dyDescent="0.35">
      <c r="A6" s="1102" t="s">
        <v>821</v>
      </c>
      <c r="B6" s="1102"/>
      <c r="C6" s="1102"/>
      <c r="D6" s="1102"/>
      <c r="E6" s="1102"/>
      <c r="F6" s="1102"/>
      <c r="G6" s="1102"/>
      <c r="H6" s="1102"/>
      <c r="I6" s="1102"/>
    </row>
    <row r="7" spans="1:9" x14ac:dyDescent="0.25">
      <c r="A7" s="1104" t="s">
        <v>1578</v>
      </c>
      <c r="B7" s="1094" t="s">
        <v>2089</v>
      </c>
      <c r="C7" s="1095"/>
      <c r="D7" s="1096"/>
      <c r="E7" s="1092" t="s">
        <v>876</v>
      </c>
      <c r="F7" s="1092" t="s">
        <v>1025</v>
      </c>
      <c r="G7" s="1092" t="s">
        <v>831</v>
      </c>
      <c r="H7" s="1092" t="s">
        <v>933</v>
      </c>
      <c r="I7" s="1100" t="s">
        <v>104</v>
      </c>
    </row>
    <row r="8" spans="1:9" ht="13" thickBot="1" x14ac:dyDescent="0.3">
      <c r="A8" s="1105"/>
      <c r="B8" s="1097"/>
      <c r="C8" s="1098"/>
      <c r="D8" s="1099"/>
      <c r="E8" s="1093"/>
      <c r="F8" s="1093"/>
      <c r="G8" s="1093"/>
      <c r="H8" s="1093"/>
      <c r="I8" s="1101"/>
    </row>
    <row r="9" spans="1:9" ht="38.25" customHeight="1" x14ac:dyDescent="0.3">
      <c r="A9" s="54"/>
      <c r="B9" s="1106" t="s">
        <v>1617</v>
      </c>
      <c r="C9" s="1107"/>
      <c r="D9" s="1108"/>
      <c r="E9" s="366"/>
      <c r="F9" s="367"/>
      <c r="G9" s="367"/>
      <c r="H9" s="367"/>
      <c r="I9" s="366"/>
    </row>
    <row r="10" spans="1:9" ht="15.75" customHeight="1" x14ac:dyDescent="0.25">
      <c r="A10" s="36"/>
      <c r="B10" s="1109" t="s">
        <v>875</v>
      </c>
      <c r="C10" s="1110"/>
      <c r="D10" s="1111"/>
      <c r="E10" s="251"/>
      <c r="F10" s="262"/>
      <c r="G10" s="262"/>
      <c r="H10" s="262"/>
      <c r="I10" s="322">
        <f>E10+F10-G10+H10</f>
        <v>0</v>
      </c>
    </row>
    <row r="11" spans="1:9" ht="15.75" customHeight="1" x14ac:dyDescent="0.25">
      <c r="A11" s="222">
        <v>325.10000000000002</v>
      </c>
      <c r="B11" s="905" t="s">
        <v>1569</v>
      </c>
      <c r="C11" s="1126"/>
      <c r="D11" s="906"/>
      <c r="E11" s="248"/>
      <c r="F11" s="283"/>
      <c r="G11" s="283"/>
      <c r="H11" s="283"/>
      <c r="I11" s="322">
        <f>E11+F11-G11+H11</f>
        <v>0</v>
      </c>
    </row>
    <row r="12" spans="1:9" ht="15.75" customHeight="1" x14ac:dyDescent="0.25">
      <c r="A12" s="223">
        <v>325.2</v>
      </c>
      <c r="B12" s="897" t="s">
        <v>1570</v>
      </c>
      <c r="C12" s="981"/>
      <c r="D12" s="898"/>
      <c r="E12" s="248"/>
      <c r="F12" s="283"/>
      <c r="G12" s="283"/>
      <c r="H12" s="283"/>
      <c r="I12" s="322">
        <f t="shared" ref="I12:I28" si="0">E12+F12-G12+H12</f>
        <v>0</v>
      </c>
    </row>
    <row r="13" spans="1:9" ht="15.75" customHeight="1" x14ac:dyDescent="0.25">
      <c r="A13" s="222">
        <v>325.3</v>
      </c>
      <c r="B13" s="905" t="s">
        <v>1571</v>
      </c>
      <c r="C13" s="1126"/>
      <c r="D13" s="906"/>
      <c r="E13" s="248"/>
      <c r="F13" s="283"/>
      <c r="G13" s="283"/>
      <c r="H13" s="283"/>
      <c r="I13" s="322">
        <f t="shared" si="0"/>
        <v>0</v>
      </c>
    </row>
    <row r="14" spans="1:9" ht="15.75" customHeight="1" x14ac:dyDescent="0.25">
      <c r="A14" s="223">
        <v>325.39999999999998</v>
      </c>
      <c r="B14" s="897" t="s">
        <v>1572</v>
      </c>
      <c r="C14" s="981"/>
      <c r="D14" s="898"/>
      <c r="E14" s="248"/>
      <c r="F14" s="283"/>
      <c r="G14" s="283"/>
      <c r="H14" s="283"/>
      <c r="I14" s="322">
        <f t="shared" si="0"/>
        <v>0</v>
      </c>
    </row>
    <row r="15" spans="1:9" ht="15.75" customHeight="1" x14ac:dyDescent="0.25">
      <c r="A15" s="222">
        <v>325.5</v>
      </c>
      <c r="B15" s="905" t="s">
        <v>1573</v>
      </c>
      <c r="C15" s="1126"/>
      <c r="D15" s="906"/>
      <c r="E15" s="248"/>
      <c r="F15" s="283"/>
      <c r="G15" s="283"/>
      <c r="H15" s="283"/>
      <c r="I15" s="322">
        <f t="shared" si="0"/>
        <v>0</v>
      </c>
    </row>
    <row r="16" spans="1:9" ht="15.75" customHeight="1" x14ac:dyDescent="0.25">
      <c r="A16" s="90">
        <v>326</v>
      </c>
      <c r="B16" s="907" t="s">
        <v>1574</v>
      </c>
      <c r="C16" s="1127"/>
      <c r="D16" s="908"/>
      <c r="E16" s="248"/>
      <c r="F16" s="283"/>
      <c r="G16" s="283"/>
      <c r="H16" s="283"/>
      <c r="I16" s="322">
        <f t="shared" si="0"/>
        <v>0</v>
      </c>
    </row>
    <row r="17" spans="1:9" ht="15.75" customHeight="1" x14ac:dyDescent="0.25">
      <c r="A17" s="90">
        <v>327</v>
      </c>
      <c r="B17" s="905" t="s">
        <v>1575</v>
      </c>
      <c r="C17" s="1126"/>
      <c r="D17" s="906"/>
      <c r="E17" s="248"/>
      <c r="F17" s="283"/>
      <c r="G17" s="283"/>
      <c r="H17" s="283"/>
      <c r="I17" s="322">
        <f t="shared" si="0"/>
        <v>0</v>
      </c>
    </row>
    <row r="18" spans="1:9" ht="15.75" customHeight="1" x14ac:dyDescent="0.25">
      <c r="A18" s="25">
        <v>328</v>
      </c>
      <c r="B18" s="1120" t="s">
        <v>899</v>
      </c>
      <c r="C18" s="1121"/>
      <c r="D18" s="1122"/>
      <c r="E18" s="248"/>
      <c r="F18" s="283"/>
      <c r="G18" s="283"/>
      <c r="H18" s="283"/>
      <c r="I18" s="322">
        <f t="shared" si="0"/>
        <v>0</v>
      </c>
    </row>
    <row r="19" spans="1:9" ht="15.75" customHeight="1" x14ac:dyDescent="0.25">
      <c r="A19" s="90">
        <v>329</v>
      </c>
      <c r="B19" s="905" t="s">
        <v>1576</v>
      </c>
      <c r="C19" s="1126"/>
      <c r="D19" s="906"/>
      <c r="E19" s="248"/>
      <c r="F19" s="283"/>
      <c r="G19" s="283"/>
      <c r="H19" s="283"/>
      <c r="I19" s="322">
        <f t="shared" si="0"/>
        <v>0</v>
      </c>
    </row>
    <row r="20" spans="1:9" ht="15.75" customHeight="1" x14ac:dyDescent="0.25">
      <c r="A20" s="90">
        <v>330</v>
      </c>
      <c r="B20" s="1128" t="s">
        <v>1577</v>
      </c>
      <c r="C20" s="1128"/>
      <c r="D20" s="1129"/>
      <c r="E20" s="248"/>
      <c r="F20" s="283"/>
      <c r="G20" s="283"/>
      <c r="H20" s="283"/>
      <c r="I20" s="322">
        <f t="shared" si="0"/>
        <v>0</v>
      </c>
    </row>
    <row r="21" spans="1:9" ht="15.75" customHeight="1" x14ac:dyDescent="0.25">
      <c r="A21" s="25">
        <v>331</v>
      </c>
      <c r="B21" s="1123" t="s">
        <v>271</v>
      </c>
      <c r="C21" s="1124"/>
      <c r="D21" s="1125"/>
      <c r="E21" s="248"/>
      <c r="F21" s="283"/>
      <c r="G21" s="283"/>
      <c r="H21" s="283"/>
      <c r="I21" s="322">
        <f t="shared" si="0"/>
        <v>0</v>
      </c>
    </row>
    <row r="22" spans="1:9" ht="15.75" customHeight="1" x14ac:dyDescent="0.25">
      <c r="A22" s="90">
        <v>332</v>
      </c>
      <c r="B22" s="1113" t="s">
        <v>272</v>
      </c>
      <c r="C22" s="1114"/>
      <c r="D22" s="1115"/>
      <c r="E22" s="248"/>
      <c r="F22" s="283"/>
      <c r="G22" s="283"/>
      <c r="H22" s="283"/>
      <c r="I22" s="322">
        <f t="shared" si="0"/>
        <v>0</v>
      </c>
    </row>
    <row r="23" spans="1:9" ht="15.75" customHeight="1" x14ac:dyDescent="0.25">
      <c r="A23" s="85">
        <v>333</v>
      </c>
      <c r="B23" s="1123" t="s">
        <v>273</v>
      </c>
      <c r="C23" s="1124"/>
      <c r="D23" s="1125"/>
      <c r="E23" s="248"/>
      <c r="F23" s="283"/>
      <c r="G23" s="283"/>
      <c r="H23" s="283"/>
      <c r="I23" s="322">
        <f t="shared" si="0"/>
        <v>0</v>
      </c>
    </row>
    <row r="24" spans="1:9" ht="15.75" customHeight="1" x14ac:dyDescent="0.25">
      <c r="A24" s="90">
        <v>334</v>
      </c>
      <c r="B24" s="1120" t="s">
        <v>274</v>
      </c>
      <c r="C24" s="1121"/>
      <c r="D24" s="1122"/>
      <c r="E24" s="248"/>
      <c r="F24" s="283"/>
      <c r="G24" s="283"/>
      <c r="H24" s="283"/>
      <c r="I24" s="322">
        <f t="shared" si="0"/>
        <v>0</v>
      </c>
    </row>
    <row r="25" spans="1:9" s="78" customFormat="1" ht="15.75" customHeight="1" x14ac:dyDescent="0.25">
      <c r="A25" s="25">
        <v>335</v>
      </c>
      <c r="B25" s="1123" t="s">
        <v>275</v>
      </c>
      <c r="C25" s="1124"/>
      <c r="D25" s="1125"/>
      <c r="E25" s="248"/>
      <c r="F25" s="283"/>
      <c r="G25" s="283"/>
      <c r="H25" s="283"/>
      <c r="I25" s="322">
        <f t="shared" si="0"/>
        <v>0</v>
      </c>
    </row>
    <row r="26" spans="1:9" ht="15.4" customHeight="1" x14ac:dyDescent="0.25">
      <c r="A26" s="90">
        <v>336</v>
      </c>
      <c r="B26" s="1113" t="s">
        <v>181</v>
      </c>
      <c r="C26" s="1114"/>
      <c r="D26" s="1115"/>
      <c r="E26" s="248"/>
      <c r="F26" s="283"/>
      <c r="G26" s="283"/>
      <c r="H26" s="283"/>
      <c r="I26" s="322">
        <f t="shared" si="0"/>
        <v>0</v>
      </c>
    </row>
    <row r="27" spans="1:9" ht="15.75" customHeight="1" x14ac:dyDescent="0.25">
      <c r="A27" s="90">
        <v>337</v>
      </c>
      <c r="B27" s="1123" t="s">
        <v>184</v>
      </c>
      <c r="C27" s="1124"/>
      <c r="D27" s="1125"/>
      <c r="E27" s="248"/>
      <c r="F27" s="283"/>
      <c r="G27" s="283"/>
      <c r="H27" s="283"/>
      <c r="I27" s="322">
        <f t="shared" si="0"/>
        <v>0</v>
      </c>
    </row>
    <row r="28" spans="1:9" ht="15.75" customHeight="1" thickBot="1" x14ac:dyDescent="0.3">
      <c r="A28" s="90">
        <v>338</v>
      </c>
      <c r="B28" s="1113" t="s">
        <v>276</v>
      </c>
      <c r="C28" s="1114"/>
      <c r="D28" s="1115"/>
      <c r="E28" s="258"/>
      <c r="F28" s="297"/>
      <c r="G28" s="297"/>
      <c r="H28" s="297"/>
      <c r="I28" s="274">
        <f t="shared" si="0"/>
        <v>0</v>
      </c>
    </row>
    <row r="29" spans="1:9" ht="15.75" customHeight="1" thickBot="1" x14ac:dyDescent="0.35">
      <c r="A29" s="39"/>
      <c r="B29" s="1116" t="s">
        <v>277</v>
      </c>
      <c r="C29" s="1117"/>
      <c r="D29" s="1118"/>
      <c r="E29" s="349">
        <f>SUM(E11:E28)</f>
        <v>0</v>
      </c>
      <c r="F29" s="349">
        <f>SUM(F11:F28)</f>
        <v>0</v>
      </c>
      <c r="G29" s="349">
        <f>SUM(G11:G28)</f>
        <v>0</v>
      </c>
      <c r="H29" s="349">
        <f>SUM(H11:H28)</f>
        <v>0</v>
      </c>
      <c r="I29" s="349">
        <f>SUM(I11:I28)</f>
        <v>0</v>
      </c>
    </row>
    <row r="30" spans="1:9" ht="24.75" customHeight="1" x14ac:dyDescent="0.25">
      <c r="B30" s="1114"/>
      <c r="C30" s="1114"/>
      <c r="D30" s="1114"/>
    </row>
    <row r="31" spans="1:9" x14ac:dyDescent="0.25">
      <c r="B31" s="1119"/>
      <c r="C31" s="1119"/>
      <c r="D31" s="1119"/>
    </row>
    <row r="32" spans="1:9" x14ac:dyDescent="0.25">
      <c r="B32" s="981"/>
      <c r="C32" s="981"/>
      <c r="D32" s="981"/>
    </row>
    <row r="33" spans="1:9" x14ac:dyDescent="0.25">
      <c r="B33" s="981"/>
      <c r="C33" s="981"/>
      <c r="D33" s="981"/>
    </row>
    <row r="34" spans="1:9" ht="13" x14ac:dyDescent="0.3">
      <c r="A34" s="1112" t="s">
        <v>1706</v>
      </c>
      <c r="B34" s="1112"/>
      <c r="C34" s="1112"/>
      <c r="D34" s="1112"/>
      <c r="E34" s="1112"/>
      <c r="F34" s="1112"/>
      <c r="G34" s="1112"/>
      <c r="H34" s="1112"/>
      <c r="I34" s="1112"/>
    </row>
  </sheetData>
  <mergeCells count="37">
    <mergeCell ref="B11:D11"/>
    <mergeCell ref="G7:G8"/>
    <mergeCell ref="B23:D23"/>
    <mergeCell ref="B19:D19"/>
    <mergeCell ref="B20:D20"/>
    <mergeCell ref="B21:D21"/>
    <mergeCell ref="B22:D22"/>
    <mergeCell ref="B12:D12"/>
    <mergeCell ref="B13:D13"/>
    <mergeCell ref="B18:D18"/>
    <mergeCell ref="B24:D24"/>
    <mergeCell ref="B25:D25"/>
    <mergeCell ref="B26:D26"/>
    <mergeCell ref="B27:D27"/>
    <mergeCell ref="B14:D14"/>
    <mergeCell ref="B15:D15"/>
    <mergeCell ref="B16:D16"/>
    <mergeCell ref="B17:D17"/>
    <mergeCell ref="A34:I34"/>
    <mergeCell ref="B32:D32"/>
    <mergeCell ref="B33:D33"/>
    <mergeCell ref="B28:D28"/>
    <mergeCell ref="B29:D29"/>
    <mergeCell ref="B30:D30"/>
    <mergeCell ref="B31:D31"/>
    <mergeCell ref="I7:I8"/>
    <mergeCell ref="A3:I3"/>
    <mergeCell ref="B9:D9"/>
    <mergeCell ref="B10:D10"/>
    <mergeCell ref="A4:I4"/>
    <mergeCell ref="A5:I5"/>
    <mergeCell ref="A6:I6"/>
    <mergeCell ref="A7:A8"/>
    <mergeCell ref="B7:D8"/>
    <mergeCell ref="E7:E8"/>
    <mergeCell ref="F7:F8"/>
    <mergeCell ref="H7:H8"/>
  </mergeCells>
  <phoneticPr fontId="0" type="noConversion"/>
  <printOptions horizontalCentered="1"/>
  <pageMargins left="0" right="0" top="1" bottom="1" header="0" footer="0.5"/>
  <pageSetup scale="90" orientation="landscape" r:id="rId1"/>
  <headerFooter alignWithMargins="0">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A1:I36"/>
  <sheetViews>
    <sheetView zoomScale="85" zoomScaleNormal="85" workbookViewId="0">
      <selection activeCell="B8" sqref="B8:D8"/>
    </sheetView>
  </sheetViews>
  <sheetFormatPr defaultRowHeight="12.5" x14ac:dyDescent="0.25"/>
  <cols>
    <col min="1" max="1" width="6.26953125" customWidth="1"/>
    <col min="4" max="4" width="26.7265625" customWidth="1"/>
    <col min="5" max="5" width="16.54296875" customWidth="1"/>
    <col min="6" max="6" width="14.54296875" customWidth="1"/>
    <col min="7" max="7" width="15.453125" customWidth="1"/>
    <col min="8" max="8" width="16.26953125" customWidth="1"/>
    <col min="9" max="9" width="17.26953125" customWidth="1"/>
  </cols>
  <sheetData>
    <row r="1" spans="1:9" x14ac:dyDescent="0.25">
      <c r="A1" s="619">
        <f>Title!B12</f>
        <v>0</v>
      </c>
      <c r="B1" s="2"/>
      <c r="C1" s="2"/>
      <c r="D1" s="2"/>
      <c r="E1" s="2"/>
      <c r="F1" s="2"/>
      <c r="G1" s="2"/>
      <c r="I1" s="626" t="str">
        <f>'41'!H1</f>
        <v>For The Year Ended</v>
      </c>
    </row>
    <row r="2" spans="1:9" ht="13" thickBot="1" x14ac:dyDescent="0.3">
      <c r="A2" t="s">
        <v>8</v>
      </c>
      <c r="I2" s="165">
        <f>'41'!H2</f>
        <v>45657</v>
      </c>
    </row>
    <row r="3" spans="1:9" ht="13" x14ac:dyDescent="0.3">
      <c r="A3" s="895" t="s">
        <v>1893</v>
      </c>
      <c r="B3" s="895"/>
      <c r="C3" s="895"/>
      <c r="D3" s="895"/>
      <c r="E3" s="895"/>
      <c r="F3" s="895"/>
      <c r="G3" s="895"/>
      <c r="H3" s="895"/>
      <c r="I3" s="895"/>
    </row>
    <row r="4" spans="1:9" x14ac:dyDescent="0.25">
      <c r="A4" s="1103" t="s">
        <v>581</v>
      </c>
      <c r="B4" s="1103"/>
      <c r="C4" s="1103"/>
      <c r="D4" s="1103"/>
      <c r="E4" s="1103"/>
      <c r="F4" s="1103"/>
      <c r="G4" s="1103"/>
      <c r="H4" s="1103"/>
      <c r="I4" s="1103"/>
    </row>
    <row r="5" spans="1:9" ht="27.75" customHeight="1" thickBot="1" x14ac:dyDescent="0.35">
      <c r="A5" s="1102" t="s">
        <v>1894</v>
      </c>
      <c r="B5" s="1102"/>
      <c r="C5" s="1102"/>
      <c r="D5" s="1102"/>
      <c r="E5" s="1102"/>
      <c r="F5" s="1102"/>
      <c r="G5" s="1102"/>
      <c r="H5" s="1102"/>
      <c r="I5" s="1102"/>
    </row>
    <row r="6" spans="1:9" ht="11.25" customHeight="1" x14ac:dyDescent="0.25">
      <c r="A6" s="1104" t="s">
        <v>1578</v>
      </c>
      <c r="B6" s="1094" t="s">
        <v>2089</v>
      </c>
      <c r="C6" s="1095"/>
      <c r="D6" s="1096"/>
      <c r="E6" s="1092" t="s">
        <v>105</v>
      </c>
      <c r="F6" s="1092" t="s">
        <v>708</v>
      </c>
      <c r="G6" s="1092" t="s">
        <v>820</v>
      </c>
      <c r="H6" s="1092" t="s">
        <v>709</v>
      </c>
      <c r="I6" s="1100" t="s">
        <v>164</v>
      </c>
    </row>
    <row r="7" spans="1:9" ht="30" customHeight="1" thickBot="1" x14ac:dyDescent="0.3">
      <c r="A7" s="1105"/>
      <c r="B7" s="1097"/>
      <c r="C7" s="1098"/>
      <c r="D7" s="1099"/>
      <c r="E7" s="1093"/>
      <c r="F7" s="1093"/>
      <c r="G7" s="1093"/>
      <c r="H7" s="1093"/>
      <c r="I7" s="1101"/>
    </row>
    <row r="8" spans="1:9" ht="28.5" customHeight="1" x14ac:dyDescent="0.3">
      <c r="A8" s="36"/>
      <c r="B8" s="909" t="s">
        <v>162</v>
      </c>
      <c r="C8" s="895"/>
      <c r="D8" s="910"/>
      <c r="E8" s="251"/>
      <c r="F8" s="262"/>
      <c r="G8" s="262"/>
      <c r="H8" s="262"/>
      <c r="I8" s="251"/>
    </row>
    <row r="9" spans="1:9" ht="15.75" customHeight="1" x14ac:dyDescent="0.25">
      <c r="A9" s="90">
        <v>340</v>
      </c>
      <c r="B9" s="905" t="s">
        <v>1594</v>
      </c>
      <c r="C9" s="1126"/>
      <c r="D9" s="906"/>
      <c r="E9" s="248"/>
      <c r="F9" s="283"/>
      <c r="G9" s="283"/>
      <c r="H9" s="283"/>
      <c r="I9" s="322">
        <f>E9+F9-G9+H9</f>
        <v>0</v>
      </c>
    </row>
    <row r="10" spans="1:9" ht="15.75" customHeight="1" x14ac:dyDescent="0.25">
      <c r="A10" s="25">
        <v>341</v>
      </c>
      <c r="B10" s="897" t="s">
        <v>1595</v>
      </c>
      <c r="C10" s="981"/>
      <c r="D10" s="898"/>
      <c r="E10" s="229"/>
      <c r="F10" s="279"/>
      <c r="G10" s="279"/>
      <c r="H10" s="279"/>
      <c r="I10" s="322">
        <f t="shared" ref="I10:I16" si="0">E10+F10-G10+H10</f>
        <v>0</v>
      </c>
    </row>
    <row r="11" spans="1:9" ht="15.75" customHeight="1" x14ac:dyDescent="0.25">
      <c r="A11" s="90">
        <v>342</v>
      </c>
      <c r="B11" s="905" t="s">
        <v>278</v>
      </c>
      <c r="C11" s="1126"/>
      <c r="D11" s="906"/>
      <c r="E11" s="248"/>
      <c r="F11" s="283"/>
      <c r="G11" s="283"/>
      <c r="H11" s="283"/>
      <c r="I11" s="322">
        <f t="shared" si="0"/>
        <v>0</v>
      </c>
    </row>
    <row r="12" spans="1:9" ht="15.75" customHeight="1" x14ac:dyDescent="0.25">
      <c r="A12" s="25">
        <v>343</v>
      </c>
      <c r="B12" s="897" t="s">
        <v>279</v>
      </c>
      <c r="C12" s="981"/>
      <c r="D12" s="898"/>
      <c r="E12" s="248"/>
      <c r="F12" s="283"/>
      <c r="G12" s="283"/>
      <c r="H12" s="283"/>
      <c r="I12" s="322">
        <f t="shared" si="0"/>
        <v>0</v>
      </c>
    </row>
    <row r="13" spans="1:9" ht="15.75" customHeight="1" x14ac:dyDescent="0.25">
      <c r="A13" s="90">
        <v>344</v>
      </c>
      <c r="B13" s="905" t="s">
        <v>280</v>
      </c>
      <c r="C13" s="1126"/>
      <c r="D13" s="906"/>
      <c r="E13" s="248"/>
      <c r="F13" s="283"/>
      <c r="G13" s="283"/>
      <c r="H13" s="283"/>
      <c r="I13" s="322">
        <f t="shared" si="0"/>
        <v>0</v>
      </c>
    </row>
    <row r="14" spans="1:9" ht="15.75" customHeight="1" x14ac:dyDescent="0.25">
      <c r="A14" s="25">
        <v>345</v>
      </c>
      <c r="B14" s="897" t="s">
        <v>281</v>
      </c>
      <c r="C14" s="981"/>
      <c r="D14" s="898"/>
      <c r="E14" s="248"/>
      <c r="F14" s="283"/>
      <c r="G14" s="283"/>
      <c r="H14" s="283"/>
      <c r="I14" s="322">
        <f t="shared" si="0"/>
        <v>0</v>
      </c>
    </row>
    <row r="15" spans="1:9" ht="15.75" customHeight="1" x14ac:dyDescent="0.25">
      <c r="A15" s="90">
        <v>346</v>
      </c>
      <c r="B15" s="905" t="s">
        <v>282</v>
      </c>
      <c r="C15" s="1126"/>
      <c r="D15" s="906"/>
      <c r="E15" s="248"/>
      <c r="F15" s="283"/>
      <c r="G15" s="283"/>
      <c r="H15" s="283"/>
      <c r="I15" s="322">
        <f t="shared" si="0"/>
        <v>0</v>
      </c>
    </row>
    <row r="16" spans="1:9" ht="15.75" customHeight="1" thickBot="1" x14ac:dyDescent="0.3">
      <c r="A16" s="25">
        <v>347</v>
      </c>
      <c r="B16" s="897" t="s">
        <v>184</v>
      </c>
      <c r="C16" s="981"/>
      <c r="D16" s="898"/>
      <c r="E16" s="258"/>
      <c r="F16" s="297"/>
      <c r="G16" s="297"/>
      <c r="H16" s="297"/>
      <c r="I16" s="274">
        <f t="shared" si="0"/>
        <v>0</v>
      </c>
    </row>
    <row r="17" spans="1:9" ht="15.75" customHeight="1" thickBot="1" x14ac:dyDescent="0.35">
      <c r="A17" s="90"/>
      <c r="B17" s="903" t="s">
        <v>283</v>
      </c>
      <c r="C17" s="1130"/>
      <c r="D17" s="904"/>
      <c r="E17" s="349">
        <f>SUM(E9:E16)</f>
        <v>0</v>
      </c>
      <c r="F17" s="349">
        <f>SUM(F9:F16)</f>
        <v>0</v>
      </c>
      <c r="G17" s="349">
        <f>SUM(G9:G16)</f>
        <v>0</v>
      </c>
      <c r="H17" s="349">
        <f>SUM(H9:H16)</f>
        <v>0</v>
      </c>
      <c r="I17" s="349">
        <f>SUM(I9:I16)</f>
        <v>0</v>
      </c>
    </row>
    <row r="18" spans="1:9" ht="15.75" customHeight="1" thickBot="1" x14ac:dyDescent="0.35">
      <c r="A18" s="25"/>
      <c r="B18" s="923" t="s">
        <v>284</v>
      </c>
      <c r="C18" s="1131"/>
      <c r="D18" s="924"/>
      <c r="E18" s="274">
        <f>'21'!E29</f>
        <v>0</v>
      </c>
      <c r="F18" s="274">
        <f>'21'!F29</f>
        <v>0</v>
      </c>
      <c r="G18" s="274">
        <f>'21'!G29</f>
        <v>0</v>
      </c>
      <c r="H18" s="274">
        <f>'21'!H29</f>
        <v>0</v>
      </c>
      <c r="I18" s="274">
        <f>'21'!I29</f>
        <v>0</v>
      </c>
    </row>
    <row r="19" spans="1:9" ht="15.75" customHeight="1" thickBot="1" x14ac:dyDescent="0.35">
      <c r="A19" s="90"/>
      <c r="B19" s="903" t="s">
        <v>285</v>
      </c>
      <c r="C19" s="1130"/>
      <c r="D19" s="904"/>
      <c r="E19" s="368">
        <f>E17+E18+'20'!E32</f>
        <v>0</v>
      </c>
      <c r="F19" s="368">
        <f>F17+F18+'20'!F32</f>
        <v>0</v>
      </c>
      <c r="G19" s="368">
        <f>G17+G18+'20'!G32</f>
        <v>0</v>
      </c>
      <c r="H19" s="368">
        <f>H17+H18+'20'!H32</f>
        <v>0</v>
      </c>
      <c r="I19" s="368">
        <f>I17+I18+'20'!I32</f>
        <v>0</v>
      </c>
    </row>
    <row r="20" spans="1:9" ht="9.4" customHeight="1" thickTop="1" x14ac:dyDescent="0.25">
      <c r="A20" s="1132"/>
      <c r="B20" s="909" t="s">
        <v>286</v>
      </c>
      <c r="C20" s="895"/>
      <c r="D20" s="910"/>
      <c r="E20" s="1144"/>
      <c r="F20" s="1144"/>
      <c r="G20" s="1144"/>
      <c r="H20" s="1144"/>
      <c r="I20" s="1144"/>
    </row>
    <row r="21" spans="1:9" ht="15.75" customHeight="1" x14ac:dyDescent="0.25">
      <c r="A21" s="1132"/>
      <c r="B21" s="909"/>
      <c r="C21" s="895"/>
      <c r="D21" s="910"/>
      <c r="E21" s="1144"/>
      <c r="F21" s="1144"/>
      <c r="G21" s="1144"/>
      <c r="H21" s="1144"/>
      <c r="I21" s="1144"/>
    </row>
    <row r="22" spans="1:9" ht="15.75" customHeight="1" x14ac:dyDescent="0.3">
      <c r="A22" s="25"/>
      <c r="B22" s="1106" t="s">
        <v>900</v>
      </c>
      <c r="C22" s="1107"/>
      <c r="D22" s="1108"/>
      <c r="E22" s="1145"/>
      <c r="F22" s="1145"/>
      <c r="G22" s="1145"/>
      <c r="H22" s="1145"/>
      <c r="I22" s="1145"/>
    </row>
    <row r="23" spans="1:9" ht="15.75" customHeight="1" x14ac:dyDescent="0.25">
      <c r="A23" s="90">
        <v>350.1</v>
      </c>
      <c r="B23" s="1136" t="s">
        <v>287</v>
      </c>
      <c r="C23" s="1137"/>
      <c r="D23" s="1138"/>
      <c r="E23" s="248"/>
      <c r="F23" s="283"/>
      <c r="G23" s="283"/>
      <c r="H23" s="283"/>
      <c r="I23" s="322">
        <f>E23+F23-G23+H23</f>
        <v>0</v>
      </c>
    </row>
    <row r="24" spans="1:9" ht="15.75" customHeight="1" x14ac:dyDescent="0.25">
      <c r="A24" s="25">
        <v>350.2</v>
      </c>
      <c r="B24" s="1139" t="s">
        <v>288</v>
      </c>
      <c r="C24" s="1054"/>
      <c r="D24" s="1140"/>
      <c r="E24" s="248"/>
      <c r="F24" s="283"/>
      <c r="G24" s="283"/>
      <c r="H24" s="283"/>
      <c r="I24" s="322">
        <f t="shared" ref="I24:I34" si="1">E24+F24-G24+H24</f>
        <v>0</v>
      </c>
    </row>
    <row r="25" spans="1:9" ht="15.75" customHeight="1" x14ac:dyDescent="0.25">
      <c r="A25" s="90">
        <v>351</v>
      </c>
      <c r="B25" s="1141" t="s">
        <v>1595</v>
      </c>
      <c r="C25" s="1142"/>
      <c r="D25" s="1143"/>
      <c r="E25" s="248"/>
      <c r="F25" s="283"/>
      <c r="G25" s="283"/>
      <c r="H25" s="283"/>
      <c r="I25" s="322">
        <f t="shared" si="1"/>
        <v>0</v>
      </c>
    </row>
    <row r="26" spans="1:9" ht="15.75" customHeight="1" x14ac:dyDescent="0.25">
      <c r="A26" s="25">
        <v>352</v>
      </c>
      <c r="B26" s="1139" t="s">
        <v>289</v>
      </c>
      <c r="C26" s="1054"/>
      <c r="D26" s="1140"/>
      <c r="E26" s="248"/>
      <c r="F26" s="283"/>
      <c r="G26" s="283"/>
      <c r="H26" s="283"/>
      <c r="I26" s="322">
        <f t="shared" si="1"/>
        <v>0</v>
      </c>
    </row>
    <row r="27" spans="1:9" ht="15.75" customHeight="1" x14ac:dyDescent="0.25">
      <c r="A27" s="90">
        <v>352.1</v>
      </c>
      <c r="B27" s="905" t="s">
        <v>290</v>
      </c>
      <c r="C27" s="1126"/>
      <c r="D27" s="906"/>
      <c r="E27" s="248"/>
      <c r="F27" s="283"/>
      <c r="G27" s="283"/>
      <c r="H27" s="283"/>
      <c r="I27" s="322">
        <f t="shared" si="1"/>
        <v>0</v>
      </c>
    </row>
    <row r="28" spans="1:9" ht="15.75" customHeight="1" x14ac:dyDescent="0.25">
      <c r="A28" s="25">
        <v>352.2</v>
      </c>
      <c r="B28" s="897" t="s">
        <v>291</v>
      </c>
      <c r="C28" s="981"/>
      <c r="D28" s="898"/>
      <c r="E28" s="248"/>
      <c r="F28" s="283"/>
      <c r="G28" s="283"/>
      <c r="H28" s="283"/>
      <c r="I28" s="322">
        <f t="shared" si="1"/>
        <v>0</v>
      </c>
    </row>
    <row r="29" spans="1:9" ht="15.75" customHeight="1" x14ac:dyDescent="0.25">
      <c r="A29" s="90">
        <v>352.3</v>
      </c>
      <c r="B29" s="905" t="s">
        <v>292</v>
      </c>
      <c r="C29" s="1126"/>
      <c r="D29" s="906"/>
      <c r="E29" s="248"/>
      <c r="F29" s="283"/>
      <c r="G29" s="283"/>
      <c r="H29" s="283"/>
      <c r="I29" s="322">
        <f t="shared" si="1"/>
        <v>0</v>
      </c>
    </row>
    <row r="30" spans="1:9" ht="15.75" customHeight="1" x14ac:dyDescent="0.25">
      <c r="A30" s="25">
        <v>353</v>
      </c>
      <c r="B30" s="897" t="s">
        <v>293</v>
      </c>
      <c r="C30" s="981"/>
      <c r="D30" s="898"/>
      <c r="E30" s="248"/>
      <c r="F30" s="283"/>
      <c r="G30" s="283"/>
      <c r="H30" s="283"/>
      <c r="I30" s="322">
        <f t="shared" si="1"/>
        <v>0</v>
      </c>
    </row>
    <row r="31" spans="1:9" ht="15.75" customHeight="1" x14ac:dyDescent="0.25">
      <c r="A31" s="90">
        <v>354</v>
      </c>
      <c r="B31" s="905" t="s">
        <v>319</v>
      </c>
      <c r="C31" s="1126"/>
      <c r="D31" s="906"/>
      <c r="E31" s="248"/>
      <c r="F31" s="283"/>
      <c r="G31" s="283"/>
      <c r="H31" s="283"/>
      <c r="I31" s="322">
        <f t="shared" si="1"/>
        <v>0</v>
      </c>
    </row>
    <row r="32" spans="1:9" ht="15.75" customHeight="1" x14ac:dyDescent="0.25">
      <c r="A32" s="25">
        <v>355</v>
      </c>
      <c r="B32" s="905" t="s">
        <v>294</v>
      </c>
      <c r="C32" s="1126"/>
      <c r="D32" s="906"/>
      <c r="E32" s="248"/>
      <c r="F32" s="283"/>
      <c r="G32" s="283"/>
      <c r="H32" s="283"/>
      <c r="I32" s="322">
        <f t="shared" si="1"/>
        <v>0</v>
      </c>
    </row>
    <row r="33" spans="1:9" ht="15.75" customHeight="1" x14ac:dyDescent="0.25">
      <c r="A33" s="90">
        <v>356</v>
      </c>
      <c r="B33" s="897" t="s">
        <v>181</v>
      </c>
      <c r="C33" s="981"/>
      <c r="D33" s="898"/>
      <c r="E33" s="248"/>
      <c r="F33" s="283"/>
      <c r="G33" s="283"/>
      <c r="H33" s="283"/>
      <c r="I33" s="322">
        <f t="shared" si="1"/>
        <v>0</v>
      </c>
    </row>
    <row r="34" spans="1:9" ht="15.75" customHeight="1" thickBot="1" x14ac:dyDescent="0.3">
      <c r="A34" s="25">
        <v>357</v>
      </c>
      <c r="B34" s="905" t="s">
        <v>184</v>
      </c>
      <c r="C34" s="1126"/>
      <c r="D34" s="906"/>
      <c r="E34" s="258"/>
      <c r="F34" s="297"/>
      <c r="G34" s="297"/>
      <c r="H34" s="297"/>
      <c r="I34" s="274">
        <f t="shared" si="1"/>
        <v>0</v>
      </c>
    </row>
    <row r="35" spans="1:9" ht="15.75" customHeight="1" thickBot="1" x14ac:dyDescent="0.35">
      <c r="A35" s="179"/>
      <c r="B35" s="1133" t="s">
        <v>316</v>
      </c>
      <c r="C35" s="1134"/>
      <c r="D35" s="1135"/>
      <c r="E35" s="349">
        <f>SUM(E23:E34)</f>
        <v>0</v>
      </c>
      <c r="F35" s="349">
        <f>SUM(F23:F34)</f>
        <v>0</v>
      </c>
      <c r="G35" s="349">
        <f>SUM(G23:G34)</f>
        <v>0</v>
      </c>
      <c r="H35" s="349">
        <f>SUM(H23:H34)</f>
        <v>0</v>
      </c>
      <c r="I35" s="349">
        <f>SUM(I23:I34)</f>
        <v>0</v>
      </c>
    </row>
    <row r="36" spans="1:9" ht="13" x14ac:dyDescent="0.3">
      <c r="A36" s="1112" t="s">
        <v>1706</v>
      </c>
      <c r="B36" s="1112"/>
      <c r="C36" s="1112"/>
      <c r="D36" s="1112"/>
      <c r="E36" s="1112"/>
      <c r="F36" s="1112"/>
      <c r="G36" s="1112"/>
      <c r="H36" s="1112"/>
      <c r="I36" s="1112"/>
    </row>
  </sheetData>
  <mergeCells count="44">
    <mergeCell ref="I20:I22"/>
    <mergeCell ref="B30:D30"/>
    <mergeCell ref="B31:D31"/>
    <mergeCell ref="B22:D22"/>
    <mergeCell ref="E20:E22"/>
    <mergeCell ref="F20:F22"/>
    <mergeCell ref="B26:D26"/>
    <mergeCell ref="B27:D27"/>
    <mergeCell ref="B28:D28"/>
    <mergeCell ref="G20:G22"/>
    <mergeCell ref="H20:H22"/>
    <mergeCell ref="B35:D35"/>
    <mergeCell ref="B23:D23"/>
    <mergeCell ref="B24:D24"/>
    <mergeCell ref="B25:D25"/>
    <mergeCell ref="B33:D33"/>
    <mergeCell ref="B34:D34"/>
    <mergeCell ref="B29:D29"/>
    <mergeCell ref="A3:I3"/>
    <mergeCell ref="A4:I4"/>
    <mergeCell ref="A5:I5"/>
    <mergeCell ref="A6:A7"/>
    <mergeCell ref="B6:D7"/>
    <mergeCell ref="G6:G7"/>
    <mergeCell ref="H6:H7"/>
    <mergeCell ref="I6:I7"/>
    <mergeCell ref="E6:E7"/>
    <mergeCell ref="F6:F7"/>
    <mergeCell ref="A36:I36"/>
    <mergeCell ref="B8:D8"/>
    <mergeCell ref="B9:D9"/>
    <mergeCell ref="B10:D10"/>
    <mergeCell ref="B11:D11"/>
    <mergeCell ref="B12:D12"/>
    <mergeCell ref="B19:D19"/>
    <mergeCell ref="B17:D17"/>
    <mergeCell ref="B18:D18"/>
    <mergeCell ref="B13:D13"/>
    <mergeCell ref="B14:D14"/>
    <mergeCell ref="B15:D15"/>
    <mergeCell ref="B16:D16"/>
    <mergeCell ref="B32:D32"/>
    <mergeCell ref="A20:A21"/>
    <mergeCell ref="B20:D21"/>
  </mergeCells>
  <phoneticPr fontId="0" type="noConversion"/>
  <printOptions horizontalCentered="1"/>
  <pageMargins left="0" right="0" top="1" bottom="1" header="0" footer="0.5"/>
  <pageSetup scale="82" orientation="landscape" r:id="rId1"/>
  <headerFooter alignWithMargins="0">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pageSetUpPr fitToPage="1"/>
  </sheetPr>
  <dimension ref="A1:I45"/>
  <sheetViews>
    <sheetView zoomScale="85" zoomScaleNormal="85" workbookViewId="0">
      <selection activeCell="B8" sqref="B8:D8"/>
    </sheetView>
  </sheetViews>
  <sheetFormatPr defaultRowHeight="12.5" x14ac:dyDescent="0.25"/>
  <cols>
    <col min="1" max="1" width="5.54296875" customWidth="1"/>
    <col min="2" max="2" width="9.26953125" customWidth="1"/>
    <col min="3" max="3" width="0" hidden="1" customWidth="1"/>
    <col min="4" max="4" width="26.453125" customWidth="1"/>
    <col min="5" max="5" width="18.26953125" customWidth="1"/>
    <col min="6" max="6" width="17" customWidth="1"/>
    <col min="7" max="7" width="17.453125" customWidth="1"/>
    <col min="8" max="8" width="17.26953125" customWidth="1"/>
    <col min="9" max="9" width="19.54296875" customWidth="1"/>
  </cols>
  <sheetData>
    <row r="1" spans="1:9" x14ac:dyDescent="0.25">
      <c r="A1" s="619">
        <f>Title!B12</f>
        <v>0</v>
      </c>
      <c r="B1" s="2"/>
      <c r="C1" s="2"/>
      <c r="D1" s="2"/>
      <c r="E1" s="2"/>
      <c r="F1" s="2"/>
      <c r="G1" s="2"/>
      <c r="I1" s="625" t="str">
        <f>'42'!I1:I2</f>
        <v>For The Year Ended</v>
      </c>
    </row>
    <row r="2" spans="1:9" ht="13" thickBot="1" x14ac:dyDescent="0.3">
      <c r="A2" t="s">
        <v>8</v>
      </c>
      <c r="B2" s="2"/>
      <c r="C2" s="2"/>
      <c r="D2" s="2"/>
      <c r="E2" s="2"/>
      <c r="F2" s="2"/>
      <c r="G2" s="2"/>
      <c r="I2" s="165">
        <f>'41'!H2</f>
        <v>45657</v>
      </c>
    </row>
    <row r="3" spans="1:9" ht="13" x14ac:dyDescent="0.3">
      <c r="A3" s="895" t="str">
        <f>'21'!A4</f>
        <v>Utility Plant in Service (continued)</v>
      </c>
      <c r="B3" s="895"/>
      <c r="C3" s="895"/>
      <c r="D3" s="895"/>
      <c r="E3" s="895"/>
      <c r="F3" s="895"/>
      <c r="G3" s="895"/>
      <c r="H3" s="895"/>
      <c r="I3" s="895"/>
    </row>
    <row r="4" spans="1:9" x14ac:dyDescent="0.25">
      <c r="A4" s="1103" t="str">
        <f>'21'!A5</f>
        <v>(ACCOUNT 101)</v>
      </c>
      <c r="B4" s="1103"/>
      <c r="C4" s="1103"/>
      <c r="D4" s="1103"/>
      <c r="E4" s="1103"/>
      <c r="F4" s="1103"/>
      <c r="G4" s="1103"/>
      <c r="H4" s="1103"/>
      <c r="I4" s="1103"/>
    </row>
    <row r="5" spans="1:9" ht="24" customHeight="1" thickBot="1" x14ac:dyDescent="0.35">
      <c r="A5" s="1102"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102"/>
      <c r="C5" s="1102"/>
      <c r="D5" s="1102"/>
      <c r="E5" s="1102"/>
      <c r="F5" s="1102"/>
      <c r="G5" s="1102"/>
      <c r="H5" s="1102"/>
      <c r="I5" s="1102"/>
    </row>
    <row r="6" spans="1:9" ht="28.5" customHeight="1" x14ac:dyDescent="0.25">
      <c r="A6" s="1104" t="s">
        <v>1578</v>
      </c>
      <c r="B6" s="1094" t="s">
        <v>2089</v>
      </c>
      <c r="C6" s="1095"/>
      <c r="D6" s="1096"/>
      <c r="E6" s="1092" t="s">
        <v>228</v>
      </c>
      <c r="F6" s="1092" t="s">
        <v>1083</v>
      </c>
      <c r="G6" s="1092" t="s">
        <v>490</v>
      </c>
      <c r="H6" s="1092" t="s">
        <v>933</v>
      </c>
      <c r="I6" s="1100" t="s">
        <v>1587</v>
      </c>
    </row>
    <row r="7" spans="1:9" ht="13" thickBot="1" x14ac:dyDescent="0.3">
      <c r="A7" s="1105"/>
      <c r="B7" s="1097"/>
      <c r="C7" s="1098"/>
      <c r="D7" s="1099"/>
      <c r="E7" s="1093"/>
      <c r="F7" s="1093"/>
      <c r="G7" s="1093"/>
      <c r="H7" s="1093"/>
      <c r="I7" s="1101"/>
    </row>
    <row r="8" spans="1:9" ht="42" customHeight="1" x14ac:dyDescent="0.3">
      <c r="A8" s="49"/>
      <c r="B8" s="1106" t="s">
        <v>1895</v>
      </c>
      <c r="C8" s="1107"/>
      <c r="D8" s="1108"/>
      <c r="E8" s="49"/>
      <c r="F8" s="45"/>
      <c r="G8" s="45"/>
      <c r="H8" s="45"/>
      <c r="I8" s="45"/>
    </row>
    <row r="9" spans="1:9" ht="31.5" customHeight="1" x14ac:dyDescent="0.25">
      <c r="A9" s="46"/>
      <c r="B9" s="1157" t="s">
        <v>901</v>
      </c>
      <c r="C9" s="1128"/>
      <c r="D9" s="1129"/>
      <c r="E9" s="253"/>
      <c r="F9" s="365"/>
      <c r="G9" s="365"/>
      <c r="H9" s="365"/>
      <c r="I9" s="322">
        <f>E9+F9-G9+H9</f>
        <v>0</v>
      </c>
    </row>
    <row r="10" spans="1:9" ht="15.75" customHeight="1" x14ac:dyDescent="0.25">
      <c r="A10" s="90">
        <v>360</v>
      </c>
      <c r="B10" s="905" t="s">
        <v>1594</v>
      </c>
      <c r="C10" s="1126"/>
      <c r="D10" s="906"/>
      <c r="E10" s="248"/>
      <c r="F10" s="283"/>
      <c r="G10" s="283"/>
      <c r="H10" s="283"/>
      <c r="I10" s="322">
        <f>E10+F10-G10+H10</f>
        <v>0</v>
      </c>
    </row>
    <row r="11" spans="1:9" ht="15.75" customHeight="1" x14ac:dyDescent="0.25">
      <c r="A11" s="25">
        <v>361</v>
      </c>
      <c r="B11" s="897" t="s">
        <v>1595</v>
      </c>
      <c r="C11" s="981"/>
      <c r="D11" s="898"/>
      <c r="E11" s="248"/>
      <c r="F11" s="283"/>
      <c r="G11" s="283"/>
      <c r="H11" s="283"/>
      <c r="I11" s="322">
        <f t="shared" ref="I11:I18" si="0">E11+F11-G11+H11</f>
        <v>0</v>
      </c>
    </row>
    <row r="12" spans="1:9" ht="15.75" customHeight="1" x14ac:dyDescent="0.25">
      <c r="A12" s="90">
        <v>362</v>
      </c>
      <c r="B12" s="905" t="s">
        <v>317</v>
      </c>
      <c r="C12" s="1126"/>
      <c r="D12" s="906"/>
      <c r="E12" s="248"/>
      <c r="F12" s="283"/>
      <c r="G12" s="283"/>
      <c r="H12" s="283"/>
      <c r="I12" s="322">
        <f t="shared" si="0"/>
        <v>0</v>
      </c>
    </row>
    <row r="13" spans="1:9" ht="15.75" customHeight="1" x14ac:dyDescent="0.25">
      <c r="A13" s="25">
        <v>363</v>
      </c>
      <c r="B13" s="897" t="s">
        <v>181</v>
      </c>
      <c r="C13" s="981"/>
      <c r="D13" s="898"/>
      <c r="E13" s="248"/>
      <c r="F13" s="283"/>
      <c r="G13" s="283"/>
      <c r="H13" s="283"/>
      <c r="I13" s="322">
        <f t="shared" si="0"/>
        <v>0</v>
      </c>
    </row>
    <row r="14" spans="1:9" ht="15.75" customHeight="1" x14ac:dyDescent="0.25">
      <c r="A14" s="222">
        <v>363.1</v>
      </c>
      <c r="B14" s="905" t="s">
        <v>491</v>
      </c>
      <c r="C14" s="1126"/>
      <c r="D14" s="906"/>
      <c r="E14" s="248"/>
      <c r="F14" s="283"/>
      <c r="G14" s="283"/>
      <c r="H14" s="283"/>
      <c r="I14" s="322">
        <f t="shared" si="0"/>
        <v>0</v>
      </c>
    </row>
    <row r="15" spans="1:9" ht="15.75" customHeight="1" x14ac:dyDescent="0.25">
      <c r="A15" s="223">
        <v>363.2</v>
      </c>
      <c r="B15" s="897" t="s">
        <v>318</v>
      </c>
      <c r="C15" s="981"/>
      <c r="D15" s="898"/>
      <c r="E15" s="248"/>
      <c r="F15" s="283"/>
      <c r="G15" s="283"/>
      <c r="H15" s="283"/>
      <c r="I15" s="322">
        <f t="shared" si="0"/>
        <v>0</v>
      </c>
    </row>
    <row r="16" spans="1:9" ht="15.75" customHeight="1" x14ac:dyDescent="0.25">
      <c r="A16" s="222">
        <v>363.3</v>
      </c>
      <c r="B16" s="905" t="s">
        <v>281</v>
      </c>
      <c r="C16" s="1126"/>
      <c r="D16" s="906"/>
      <c r="E16" s="248"/>
      <c r="F16" s="283"/>
      <c r="G16" s="283"/>
      <c r="H16" s="283"/>
      <c r="I16" s="322">
        <f t="shared" si="0"/>
        <v>0</v>
      </c>
    </row>
    <row r="17" spans="1:9" ht="15.75" customHeight="1" x14ac:dyDescent="0.25">
      <c r="A17" s="223">
        <v>363.4</v>
      </c>
      <c r="B17" s="897" t="s">
        <v>319</v>
      </c>
      <c r="C17" s="981"/>
      <c r="D17" s="898"/>
      <c r="E17" s="248"/>
      <c r="F17" s="283"/>
      <c r="G17" s="283"/>
      <c r="H17" s="283"/>
      <c r="I17" s="322">
        <f t="shared" si="0"/>
        <v>0</v>
      </c>
    </row>
    <row r="18" spans="1:9" ht="15.75" customHeight="1" thickBot="1" x14ac:dyDescent="0.3">
      <c r="A18" s="222">
        <v>363.5</v>
      </c>
      <c r="B18" s="905" t="s">
        <v>184</v>
      </c>
      <c r="C18" s="1126"/>
      <c r="D18" s="906"/>
      <c r="E18" s="258"/>
      <c r="F18" s="297"/>
      <c r="G18" s="297"/>
      <c r="H18" s="297"/>
      <c r="I18" s="274">
        <f t="shared" si="0"/>
        <v>0</v>
      </c>
    </row>
    <row r="19" spans="1:9" ht="15.75" customHeight="1" thickBot="1" x14ac:dyDescent="0.35">
      <c r="A19" s="90"/>
      <c r="B19" s="903" t="s">
        <v>492</v>
      </c>
      <c r="C19" s="1130"/>
      <c r="D19" s="904"/>
      <c r="E19" s="369">
        <f>SUM(E10:E18)</f>
        <v>0</v>
      </c>
      <c r="F19" s="369">
        <f>SUM(F10:F18)</f>
        <v>0</v>
      </c>
      <c r="G19" s="369">
        <f>SUM(G10:G18)</f>
        <v>0</v>
      </c>
      <c r="H19" s="369">
        <f>SUM(H10:H18)</f>
        <v>0</v>
      </c>
      <c r="I19" s="369">
        <f>SUM(I10:I18)</f>
        <v>0</v>
      </c>
    </row>
    <row r="20" spans="1:9" ht="15.75" customHeight="1" thickBot="1" x14ac:dyDescent="0.35">
      <c r="A20" s="27"/>
      <c r="B20" s="1147" t="s">
        <v>320</v>
      </c>
      <c r="C20" s="1148"/>
      <c r="D20" s="1149"/>
      <c r="E20" s="369">
        <f>E19+'22'!E35</f>
        <v>0</v>
      </c>
      <c r="F20" s="369">
        <f>F19+'22'!F35</f>
        <v>0</v>
      </c>
      <c r="G20" s="369">
        <f>G19+'22'!G35</f>
        <v>0</v>
      </c>
      <c r="H20" s="369">
        <f>H19+'22'!H35</f>
        <v>0</v>
      </c>
      <c r="I20" s="369">
        <f>I19+'22'!I35</f>
        <v>0</v>
      </c>
    </row>
    <row r="21" spans="1:9" ht="15.75" customHeight="1" x14ac:dyDescent="0.25">
      <c r="A21" s="1155"/>
      <c r="B21" s="1150" t="s">
        <v>321</v>
      </c>
      <c r="C21" s="1151"/>
      <c r="D21" s="1152"/>
      <c r="E21" s="1144"/>
      <c r="F21" s="1144"/>
      <c r="G21" s="1144"/>
      <c r="H21" s="1144"/>
      <c r="I21" s="1144"/>
    </row>
    <row r="22" spans="1:9" ht="15.75" customHeight="1" x14ac:dyDescent="0.25">
      <c r="A22" s="1156"/>
      <c r="B22" s="1106"/>
      <c r="C22" s="1107"/>
      <c r="D22" s="1108"/>
      <c r="E22" s="1145"/>
      <c r="F22" s="1145"/>
      <c r="G22" s="1145"/>
      <c r="H22" s="1145"/>
      <c r="I22" s="1145"/>
    </row>
    <row r="23" spans="1:9" ht="15.75" customHeight="1" x14ac:dyDescent="0.25">
      <c r="A23" s="222">
        <v>365.1</v>
      </c>
      <c r="B23" s="1136" t="s">
        <v>1594</v>
      </c>
      <c r="C23" s="1137"/>
      <c r="D23" s="1138"/>
      <c r="E23" s="248"/>
      <c r="F23" s="283"/>
      <c r="G23" s="283"/>
      <c r="H23" s="283"/>
      <c r="I23" s="329">
        <f>E23+F23-G23+H23</f>
        <v>0</v>
      </c>
    </row>
    <row r="24" spans="1:9" ht="15.75" customHeight="1" x14ac:dyDescent="0.25">
      <c r="A24" s="223">
        <v>365.2</v>
      </c>
      <c r="B24" s="1153" t="s">
        <v>1572</v>
      </c>
      <c r="C24" s="892"/>
      <c r="D24" s="1154"/>
      <c r="E24" s="248"/>
      <c r="F24" s="283"/>
      <c r="G24" s="283"/>
      <c r="H24" s="283"/>
      <c r="I24" s="329">
        <f t="shared" ref="I24:I29" si="1">E24+F24-G24+H24</f>
        <v>0</v>
      </c>
    </row>
    <row r="25" spans="1:9" ht="15.75" customHeight="1" x14ac:dyDescent="0.25">
      <c r="A25" s="90">
        <v>366</v>
      </c>
      <c r="B25" s="1136" t="s">
        <v>1595</v>
      </c>
      <c r="C25" s="1137"/>
      <c r="D25" s="1138"/>
      <c r="E25" s="248"/>
      <c r="F25" s="283"/>
      <c r="G25" s="283"/>
      <c r="H25" s="283"/>
      <c r="I25" s="329">
        <f t="shared" si="1"/>
        <v>0</v>
      </c>
    </row>
    <row r="26" spans="1:9" ht="15.75" customHeight="1" x14ac:dyDescent="0.25">
      <c r="A26" s="90">
        <v>367</v>
      </c>
      <c r="B26" s="905" t="s">
        <v>322</v>
      </c>
      <c r="C26" s="1126"/>
      <c r="D26" s="906"/>
      <c r="E26" s="248"/>
      <c r="F26" s="283"/>
      <c r="G26" s="283"/>
      <c r="H26" s="283"/>
      <c r="I26" s="329">
        <f t="shared" si="1"/>
        <v>0</v>
      </c>
    </row>
    <row r="27" spans="1:9" ht="15.75" customHeight="1" x14ac:dyDescent="0.25">
      <c r="A27" s="25">
        <v>368</v>
      </c>
      <c r="B27" s="897" t="s">
        <v>294</v>
      </c>
      <c r="C27" s="981"/>
      <c r="D27" s="898"/>
      <c r="E27" s="248"/>
      <c r="F27" s="283"/>
      <c r="G27" s="283"/>
      <c r="H27" s="283"/>
      <c r="I27" s="329">
        <f t="shared" si="1"/>
        <v>0</v>
      </c>
    </row>
    <row r="28" spans="1:9" ht="15.75" customHeight="1" x14ac:dyDescent="0.25">
      <c r="A28" s="90">
        <v>369</v>
      </c>
      <c r="B28" s="905" t="s">
        <v>319</v>
      </c>
      <c r="C28" s="1126"/>
      <c r="D28" s="906"/>
      <c r="E28" s="248"/>
      <c r="F28" s="283"/>
      <c r="G28" s="283"/>
      <c r="H28" s="283"/>
      <c r="I28" s="329">
        <f t="shared" si="1"/>
        <v>0</v>
      </c>
    </row>
    <row r="29" spans="1:9" ht="15.75" customHeight="1" x14ac:dyDescent="0.25">
      <c r="A29" s="25">
        <v>370</v>
      </c>
      <c r="B29" s="897" t="s">
        <v>323</v>
      </c>
      <c r="C29" s="981"/>
      <c r="D29" s="898"/>
      <c r="E29" s="248"/>
      <c r="F29" s="283"/>
      <c r="G29" s="283"/>
      <c r="H29" s="283"/>
      <c r="I29" s="329">
        <f t="shared" si="1"/>
        <v>0</v>
      </c>
    </row>
    <row r="30" spans="1:9" ht="15.75" customHeight="1" thickBot="1" x14ac:dyDescent="0.3">
      <c r="A30" s="90">
        <v>371</v>
      </c>
      <c r="B30" s="905" t="s">
        <v>184</v>
      </c>
      <c r="C30" s="1126"/>
      <c r="D30" s="906"/>
      <c r="E30" s="258"/>
      <c r="F30" s="297"/>
      <c r="G30" s="297"/>
      <c r="H30" s="297"/>
      <c r="I30" s="274">
        <f>E30+F30-G30+H30</f>
        <v>0</v>
      </c>
    </row>
    <row r="31" spans="1:9" ht="15.75" customHeight="1" thickBot="1" x14ac:dyDescent="0.35">
      <c r="A31" s="31"/>
      <c r="B31" s="1133" t="s">
        <v>324</v>
      </c>
      <c r="C31" s="1134"/>
      <c r="D31" s="1135"/>
      <c r="E31" s="349">
        <f>SUM(E23:E30)</f>
        <v>0</v>
      </c>
      <c r="F31" s="349">
        <f>SUM(F23:F30)</f>
        <v>0</v>
      </c>
      <c r="G31" s="349">
        <f>SUM(G23:G30)</f>
        <v>0</v>
      </c>
      <c r="H31" s="349">
        <f>SUM(H23:H30)</f>
        <v>0</v>
      </c>
      <c r="I31" s="267">
        <f>SUM(I23:I30)</f>
        <v>0</v>
      </c>
    </row>
    <row r="32" spans="1:9" ht="15.75" customHeight="1" x14ac:dyDescent="0.3">
      <c r="A32" s="1"/>
      <c r="B32" s="1146" t="s">
        <v>1706</v>
      </c>
      <c r="C32" s="1146"/>
      <c r="D32" s="1146"/>
      <c r="E32" s="1146"/>
      <c r="F32" s="1146"/>
      <c r="G32" s="1146"/>
      <c r="H32" s="1146"/>
      <c r="I32" s="1146"/>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sheetData>
  <mergeCells count="40">
    <mergeCell ref="A21:A22"/>
    <mergeCell ref="E21:E22"/>
    <mergeCell ref="F21:F22"/>
    <mergeCell ref="A5:I5"/>
    <mergeCell ref="A4:I4"/>
    <mergeCell ref="H21:H22"/>
    <mergeCell ref="B10:D10"/>
    <mergeCell ref="B9:D9"/>
    <mergeCell ref="B8:D8"/>
    <mergeCell ref="B11:D11"/>
    <mergeCell ref="B12:D12"/>
    <mergeCell ref="B13:D13"/>
    <mergeCell ref="B14:D14"/>
    <mergeCell ref="B15:D15"/>
    <mergeCell ref="B16:D16"/>
    <mergeCell ref="B17:D17"/>
    <mergeCell ref="A3:I3"/>
    <mergeCell ref="A6:A7"/>
    <mergeCell ref="B6:D7"/>
    <mergeCell ref="E6:E7"/>
    <mergeCell ref="F6:F7"/>
    <mergeCell ref="I6:I7"/>
    <mergeCell ref="G6:G7"/>
    <mergeCell ref="H6:H7"/>
    <mergeCell ref="B32:I32"/>
    <mergeCell ref="B25:D25"/>
    <mergeCell ref="B18:D18"/>
    <mergeCell ref="B19:D19"/>
    <mergeCell ref="B20:D20"/>
    <mergeCell ref="B31:D31"/>
    <mergeCell ref="B30:D30"/>
    <mergeCell ref="B29:D29"/>
    <mergeCell ref="B28:D28"/>
    <mergeCell ref="B27:D27"/>
    <mergeCell ref="B26:D26"/>
    <mergeCell ref="B23:D23"/>
    <mergeCell ref="G21:G22"/>
    <mergeCell ref="B21:D22"/>
    <mergeCell ref="B24:D24"/>
    <mergeCell ref="I21:I22"/>
  </mergeCells>
  <phoneticPr fontId="0" type="noConversion"/>
  <printOptions horizontalCentered="1"/>
  <pageMargins left="0" right="0" top="1" bottom="1" header="0" footer="0.5"/>
  <pageSetup scale="88" orientation="landscape" r:id="rId1"/>
  <headerFooter alignWithMargins="0">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pageSetUpPr fitToPage="1"/>
  </sheetPr>
  <dimension ref="A1:I59"/>
  <sheetViews>
    <sheetView zoomScale="85" zoomScaleNormal="85" workbookViewId="0">
      <selection activeCell="B8" sqref="B8:D8"/>
    </sheetView>
  </sheetViews>
  <sheetFormatPr defaultRowHeight="12.5" x14ac:dyDescent="0.25"/>
  <cols>
    <col min="1" max="1" width="5.54296875" customWidth="1"/>
    <col min="3" max="3" width="0" hidden="1" customWidth="1"/>
    <col min="4" max="4" width="26.453125" customWidth="1"/>
    <col min="5" max="5" width="19.26953125" customWidth="1"/>
    <col min="6" max="6" width="18.453125" customWidth="1"/>
    <col min="7" max="7" width="18" customWidth="1"/>
    <col min="8" max="8" width="18.453125" customWidth="1"/>
    <col min="9" max="9" width="17.7265625" customWidth="1"/>
  </cols>
  <sheetData>
    <row r="1" spans="1:9" x14ac:dyDescent="0.25">
      <c r="A1" s="619">
        <f>Title!B12</f>
        <v>0</v>
      </c>
      <c r="B1" s="2"/>
      <c r="C1" s="2"/>
      <c r="D1" s="2"/>
      <c r="E1" s="2"/>
      <c r="F1" s="2"/>
      <c r="G1" s="2"/>
      <c r="I1" s="628" t="str">
        <f>'42'!I1</f>
        <v>For The Year Ended</v>
      </c>
    </row>
    <row r="2" spans="1:9" ht="13" thickBot="1" x14ac:dyDescent="0.3">
      <c r="A2" t="s">
        <v>8</v>
      </c>
      <c r="B2" s="2"/>
      <c r="C2" s="2"/>
      <c r="D2" s="2"/>
      <c r="E2" s="2"/>
      <c r="F2" s="2"/>
      <c r="G2" s="2"/>
      <c r="I2" s="165">
        <f>'41'!H2</f>
        <v>45657</v>
      </c>
    </row>
    <row r="3" spans="1:9" ht="13" x14ac:dyDescent="0.3">
      <c r="A3" s="895" t="str">
        <f>'21'!A4</f>
        <v>Utility Plant in Service (continued)</v>
      </c>
      <c r="B3" s="895"/>
      <c r="C3" s="895"/>
      <c r="D3" s="895"/>
      <c r="E3" s="895"/>
      <c r="F3" s="895"/>
      <c r="G3" s="895"/>
      <c r="H3" s="895"/>
      <c r="I3" s="895"/>
    </row>
    <row r="4" spans="1:9" x14ac:dyDescent="0.25">
      <c r="A4" s="1103" t="str">
        <f>'21'!A5</f>
        <v>(ACCOUNT 101)</v>
      </c>
      <c r="B4" s="1103"/>
      <c r="C4" s="1103"/>
      <c r="D4" s="1103"/>
      <c r="E4" s="1103"/>
      <c r="F4" s="1103"/>
      <c r="G4" s="1103"/>
      <c r="H4" s="1103"/>
      <c r="I4" s="1103"/>
    </row>
    <row r="5" spans="1:9" ht="24" customHeight="1" thickBot="1" x14ac:dyDescent="0.35">
      <c r="A5" s="1102"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102"/>
      <c r="C5" s="1102"/>
      <c r="D5" s="1102"/>
      <c r="E5" s="1102"/>
      <c r="F5" s="1102"/>
      <c r="G5" s="1102"/>
      <c r="H5" s="1102"/>
      <c r="I5" s="1102"/>
    </row>
    <row r="6" spans="1:9" ht="30.75" customHeight="1" x14ac:dyDescent="0.25">
      <c r="A6" s="1104" t="s">
        <v>1578</v>
      </c>
      <c r="B6" s="1094" t="s">
        <v>2089</v>
      </c>
      <c r="C6" s="1095"/>
      <c r="D6" s="1096"/>
      <c r="E6" s="1092" t="s">
        <v>165</v>
      </c>
      <c r="F6" s="1092" t="s">
        <v>230</v>
      </c>
      <c r="G6" s="1092" t="s">
        <v>489</v>
      </c>
      <c r="H6" s="1092" t="s">
        <v>229</v>
      </c>
      <c r="I6" s="1100" t="s">
        <v>710</v>
      </c>
    </row>
    <row r="7" spans="1:9" ht="13" thickBot="1" x14ac:dyDescent="0.3">
      <c r="A7" s="1105"/>
      <c r="B7" s="1097"/>
      <c r="C7" s="1098"/>
      <c r="D7" s="1099"/>
      <c r="E7" s="1093"/>
      <c r="F7" s="1093"/>
      <c r="G7" s="1093"/>
      <c r="H7" s="1093"/>
      <c r="I7" s="1101"/>
    </row>
    <row r="8" spans="1:9" ht="42" customHeight="1" x14ac:dyDescent="0.3">
      <c r="A8" s="25"/>
      <c r="B8" s="909" t="s">
        <v>1567</v>
      </c>
      <c r="C8" s="895"/>
      <c r="D8" s="910"/>
      <c r="E8" s="36"/>
      <c r="F8" s="50"/>
      <c r="G8" s="50"/>
      <c r="H8" s="50"/>
      <c r="I8" s="50"/>
    </row>
    <row r="9" spans="1:9" ht="30.75" customHeight="1" x14ac:dyDescent="0.25">
      <c r="A9" s="90">
        <v>374</v>
      </c>
      <c r="B9" s="905" t="s">
        <v>1594</v>
      </c>
      <c r="C9" s="1126"/>
      <c r="D9" s="906"/>
      <c r="E9" s="248"/>
      <c r="F9" s="283"/>
      <c r="G9" s="283"/>
      <c r="H9" s="283"/>
      <c r="I9" s="322">
        <f>E9+F9-G9+H9</f>
        <v>0</v>
      </c>
    </row>
    <row r="10" spans="1:9" ht="16.149999999999999" customHeight="1" x14ac:dyDescent="0.25">
      <c r="A10" s="25">
        <v>375</v>
      </c>
      <c r="B10" s="897" t="s">
        <v>1595</v>
      </c>
      <c r="C10" s="981"/>
      <c r="D10" s="898"/>
      <c r="E10" s="229"/>
      <c r="F10" s="279"/>
      <c r="G10" s="279"/>
      <c r="H10" s="279"/>
      <c r="I10" s="322">
        <f t="shared" ref="I10:I22" si="0">E10+F10-G10+H10</f>
        <v>0</v>
      </c>
    </row>
    <row r="11" spans="1:9" ht="16.149999999999999" customHeight="1" x14ac:dyDescent="0.25">
      <c r="A11" s="90">
        <v>376</v>
      </c>
      <c r="B11" s="905" t="s">
        <v>322</v>
      </c>
      <c r="C11" s="1126"/>
      <c r="D11" s="906"/>
      <c r="E11" s="248"/>
      <c r="F11" s="283"/>
      <c r="G11" s="283"/>
      <c r="H11" s="283"/>
      <c r="I11" s="322">
        <f t="shared" si="0"/>
        <v>0</v>
      </c>
    </row>
    <row r="12" spans="1:9" ht="16.149999999999999" customHeight="1" x14ac:dyDescent="0.25">
      <c r="A12" s="25">
        <v>377</v>
      </c>
      <c r="B12" s="897" t="s">
        <v>294</v>
      </c>
      <c r="C12" s="981"/>
      <c r="D12" s="898"/>
      <c r="E12" s="229"/>
      <c r="F12" s="279"/>
      <c r="G12" s="279"/>
      <c r="H12" s="279"/>
      <c r="I12" s="322">
        <f t="shared" si="0"/>
        <v>0</v>
      </c>
    </row>
    <row r="13" spans="1:9" ht="33.75" customHeight="1" x14ac:dyDescent="0.25">
      <c r="A13" s="47">
        <v>378</v>
      </c>
      <c r="B13" s="1109" t="s">
        <v>1568</v>
      </c>
      <c r="C13" s="1110"/>
      <c r="D13" s="1111"/>
      <c r="E13" s="370"/>
      <c r="F13" s="371"/>
      <c r="G13" s="371"/>
      <c r="H13" s="371"/>
      <c r="I13" s="322">
        <f t="shared" si="0"/>
        <v>0</v>
      </c>
    </row>
    <row r="14" spans="1:9" s="78" customFormat="1" ht="30.75" customHeight="1" x14ac:dyDescent="0.25">
      <c r="A14" s="25">
        <v>379</v>
      </c>
      <c r="B14" s="1161" t="s">
        <v>331</v>
      </c>
      <c r="C14" s="956"/>
      <c r="D14" s="1162"/>
      <c r="E14" s="229"/>
      <c r="F14" s="279"/>
      <c r="G14" s="279"/>
      <c r="H14" s="279"/>
      <c r="I14" s="322">
        <f t="shared" si="0"/>
        <v>0</v>
      </c>
    </row>
    <row r="15" spans="1:9" ht="31.5" customHeight="1" x14ac:dyDescent="0.25">
      <c r="A15" s="90">
        <v>380</v>
      </c>
      <c r="B15" s="905" t="s">
        <v>332</v>
      </c>
      <c r="C15" s="1126"/>
      <c r="D15" s="906"/>
      <c r="E15" s="248"/>
      <c r="F15" s="283"/>
      <c r="G15" s="283"/>
      <c r="H15" s="283"/>
      <c r="I15" s="322">
        <f t="shared" si="0"/>
        <v>0</v>
      </c>
    </row>
    <row r="16" spans="1:9" ht="16.149999999999999" customHeight="1" x14ac:dyDescent="0.25">
      <c r="A16" s="25">
        <v>381</v>
      </c>
      <c r="B16" s="897" t="s">
        <v>333</v>
      </c>
      <c r="C16" s="981"/>
      <c r="D16" s="898"/>
      <c r="E16" s="229"/>
      <c r="F16" s="279"/>
      <c r="G16" s="279"/>
      <c r="H16" s="279"/>
      <c r="I16" s="322">
        <f t="shared" si="0"/>
        <v>0</v>
      </c>
    </row>
    <row r="17" spans="1:9" ht="16.149999999999999" customHeight="1" x14ac:dyDescent="0.25">
      <c r="A17" s="90">
        <v>382</v>
      </c>
      <c r="B17" s="905" t="s">
        <v>334</v>
      </c>
      <c r="C17" s="1126"/>
      <c r="D17" s="906"/>
      <c r="E17" s="248"/>
      <c r="F17" s="283"/>
      <c r="G17" s="283"/>
      <c r="H17" s="283"/>
      <c r="I17" s="322">
        <f t="shared" si="0"/>
        <v>0</v>
      </c>
    </row>
    <row r="18" spans="1:9" ht="16.149999999999999" customHeight="1" x14ac:dyDescent="0.25">
      <c r="A18" s="25">
        <v>383</v>
      </c>
      <c r="B18" s="897" t="s">
        <v>335</v>
      </c>
      <c r="C18" s="981"/>
      <c r="D18" s="898"/>
      <c r="E18" s="229"/>
      <c r="F18" s="279"/>
      <c r="G18" s="279"/>
      <c r="H18" s="279"/>
      <c r="I18" s="322">
        <f t="shared" si="0"/>
        <v>0</v>
      </c>
    </row>
    <row r="19" spans="1:9" ht="16.149999999999999" customHeight="1" x14ac:dyDescent="0.25">
      <c r="A19" s="90">
        <v>384</v>
      </c>
      <c r="B19" s="905" t="s">
        <v>336</v>
      </c>
      <c r="C19" s="1126"/>
      <c r="D19" s="906"/>
      <c r="E19" s="248"/>
      <c r="F19" s="283"/>
      <c r="G19" s="283"/>
      <c r="H19" s="283"/>
      <c r="I19" s="322">
        <f t="shared" si="0"/>
        <v>0</v>
      </c>
    </row>
    <row r="20" spans="1:9" ht="30" customHeight="1" x14ac:dyDescent="0.25">
      <c r="A20" s="25">
        <v>385</v>
      </c>
      <c r="B20" s="1161" t="s">
        <v>1000</v>
      </c>
      <c r="C20" s="956"/>
      <c r="D20" s="1162"/>
      <c r="E20" s="229"/>
      <c r="F20" s="279"/>
      <c r="G20" s="279"/>
      <c r="H20" s="279"/>
      <c r="I20" s="322">
        <f t="shared" si="0"/>
        <v>0</v>
      </c>
    </row>
    <row r="21" spans="1:9" ht="30.75" customHeight="1" x14ac:dyDescent="0.25">
      <c r="A21" s="47">
        <v>386</v>
      </c>
      <c r="B21" s="1163" t="s">
        <v>1001</v>
      </c>
      <c r="C21" s="1164"/>
      <c r="D21" s="1165"/>
      <c r="E21" s="372"/>
      <c r="F21" s="373"/>
      <c r="G21" s="373"/>
      <c r="H21" s="373"/>
      <c r="I21" s="322">
        <f t="shared" si="0"/>
        <v>0</v>
      </c>
    </row>
    <row r="22" spans="1:9" s="72" customFormat="1" ht="16.149999999999999" customHeight="1" thickBot="1" x14ac:dyDescent="0.3">
      <c r="A22" s="25">
        <v>387</v>
      </c>
      <c r="B22" s="1139" t="s">
        <v>184</v>
      </c>
      <c r="C22" s="1054"/>
      <c r="D22" s="1140"/>
      <c r="E22" s="258"/>
      <c r="F22" s="297"/>
      <c r="G22" s="297"/>
      <c r="H22" s="297"/>
      <c r="I22" s="274">
        <f t="shared" si="0"/>
        <v>0</v>
      </c>
    </row>
    <row r="23" spans="1:9" ht="16.149999999999999" customHeight="1" thickBot="1" x14ac:dyDescent="0.35">
      <c r="A23" s="179"/>
      <c r="B23" s="1158" t="s">
        <v>1002</v>
      </c>
      <c r="C23" s="1159"/>
      <c r="D23" s="1160"/>
      <c r="E23" s="269">
        <f>SUM(E9:E22)</f>
        <v>0</v>
      </c>
      <c r="F23" s="269">
        <f>SUM(F9:F22)</f>
        <v>0</v>
      </c>
      <c r="G23" s="269">
        <f>SUM(G9:G22)</f>
        <v>0</v>
      </c>
      <c r="H23" s="269">
        <f>SUM(H9:H22)</f>
        <v>0</v>
      </c>
      <c r="I23" s="267">
        <f>SUM(I9:I22)</f>
        <v>0</v>
      </c>
    </row>
    <row r="24" spans="1:9" ht="16.149999999999999" customHeight="1" x14ac:dyDescent="0.3">
      <c r="A24" s="1"/>
      <c r="B24" s="41"/>
      <c r="C24" s="41"/>
      <c r="D24" s="41"/>
    </row>
    <row r="25" spans="1:9" ht="16.149999999999999" customHeight="1" x14ac:dyDescent="0.3">
      <c r="A25" s="1"/>
      <c r="B25" s="1112" t="s">
        <v>1706</v>
      </c>
      <c r="C25" s="1112"/>
      <c r="D25" s="1112"/>
      <c r="E25" s="1112"/>
      <c r="F25" s="1112"/>
      <c r="G25" s="1112"/>
      <c r="H25" s="1112"/>
      <c r="I25" s="1112"/>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sheetData>
  <mergeCells count="27">
    <mergeCell ref="A4:I4"/>
    <mergeCell ref="A3:I3"/>
    <mergeCell ref="B22:D22"/>
    <mergeCell ref="B12:D12"/>
    <mergeCell ref="H6:H7"/>
    <mergeCell ref="A5:I5"/>
    <mergeCell ref="B18:D18"/>
    <mergeCell ref="B14:D14"/>
    <mergeCell ref="B15:D15"/>
    <mergeCell ref="A6:A7"/>
    <mergeCell ref="B6:D7"/>
    <mergeCell ref="E6:E7"/>
    <mergeCell ref="F6:F7"/>
    <mergeCell ref="B9:D9"/>
    <mergeCell ref="I6:I7"/>
    <mergeCell ref="B8:D8"/>
    <mergeCell ref="B10:D10"/>
    <mergeCell ref="B11:D11"/>
    <mergeCell ref="G6:G7"/>
    <mergeCell ref="B25:I25"/>
    <mergeCell ref="B13:D13"/>
    <mergeCell ref="B23:D23"/>
    <mergeCell ref="B19:D19"/>
    <mergeCell ref="B20:D20"/>
    <mergeCell ref="B16:D16"/>
    <mergeCell ref="B21:D21"/>
    <mergeCell ref="B17:D17"/>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A1:I33"/>
  <sheetViews>
    <sheetView zoomScale="85" zoomScaleNormal="85" workbookViewId="0">
      <selection activeCell="B9" sqref="B9:D9"/>
    </sheetView>
  </sheetViews>
  <sheetFormatPr defaultRowHeight="12.5" x14ac:dyDescent="0.25"/>
  <cols>
    <col min="1" max="1" width="5.54296875" customWidth="1"/>
    <col min="2" max="2" width="9" customWidth="1"/>
    <col min="3" max="3" width="0" hidden="1" customWidth="1"/>
    <col min="4" max="4" width="26.453125" customWidth="1"/>
    <col min="5" max="5" width="19" customWidth="1"/>
    <col min="6" max="6" width="18.453125" customWidth="1"/>
    <col min="7" max="7" width="18.26953125" customWidth="1"/>
    <col min="8" max="8" width="18.7265625" customWidth="1"/>
    <col min="9" max="9" width="19.26953125" customWidth="1"/>
  </cols>
  <sheetData>
    <row r="1" spans="1:9" x14ac:dyDescent="0.25">
      <c r="A1" s="619">
        <f>Title!B12</f>
        <v>0</v>
      </c>
      <c r="B1" s="2"/>
      <c r="C1" s="2"/>
      <c r="D1" s="2"/>
      <c r="E1" s="2"/>
      <c r="F1" s="2"/>
      <c r="G1" s="2"/>
      <c r="I1" s="626" t="str">
        <f>'42'!I1</f>
        <v>For The Year Ended</v>
      </c>
    </row>
    <row r="2" spans="1:9" ht="13" thickBot="1" x14ac:dyDescent="0.3">
      <c r="A2" t="s">
        <v>8</v>
      </c>
      <c r="B2" s="2"/>
      <c r="C2" s="2"/>
      <c r="D2" s="2"/>
      <c r="E2" s="2"/>
      <c r="F2" s="2"/>
      <c r="G2" s="2"/>
      <c r="I2" s="165">
        <f>'41'!H2</f>
        <v>45657</v>
      </c>
    </row>
    <row r="3" spans="1:9" x14ac:dyDescent="0.25">
      <c r="A3" s="2"/>
    </row>
    <row r="4" spans="1:9" ht="13" x14ac:dyDescent="0.3">
      <c r="A4" s="895" t="str">
        <f>'21'!A4</f>
        <v>Utility Plant in Service (continued)</v>
      </c>
      <c r="B4" s="895"/>
      <c r="C4" s="895"/>
      <c r="D4" s="895"/>
      <c r="E4" s="895"/>
      <c r="F4" s="895"/>
      <c r="G4" s="895"/>
      <c r="H4" s="895"/>
      <c r="I4" s="895"/>
    </row>
    <row r="5" spans="1:9" x14ac:dyDescent="0.25">
      <c r="A5" s="1103" t="str">
        <f>'21'!A5</f>
        <v>(ACCOUNT 101)</v>
      </c>
      <c r="B5" s="1103"/>
      <c r="C5" s="1103"/>
      <c r="D5" s="1103"/>
      <c r="E5" s="1103"/>
      <c r="F5" s="1103"/>
      <c r="G5" s="1103"/>
      <c r="H5" s="1103"/>
      <c r="I5" s="1103"/>
    </row>
    <row r="6" spans="1:9" ht="24" customHeight="1" thickBot="1" x14ac:dyDescent="0.35">
      <c r="A6" s="1102"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6" s="1102"/>
      <c r="C6" s="1102"/>
      <c r="D6" s="1102"/>
      <c r="E6" s="1102"/>
      <c r="F6" s="1102"/>
      <c r="G6" s="1102"/>
      <c r="H6" s="1102"/>
      <c r="I6" s="1102"/>
    </row>
    <row r="7" spans="1:9" ht="29.25" customHeight="1" x14ac:dyDescent="0.25">
      <c r="A7" s="1104" t="s">
        <v>1578</v>
      </c>
      <c r="B7" s="1094" t="s">
        <v>2089</v>
      </c>
      <c r="C7" s="1095"/>
      <c r="D7" s="1096"/>
      <c r="E7" s="1092" t="s">
        <v>166</v>
      </c>
      <c r="F7" s="1092" t="s">
        <v>167</v>
      </c>
      <c r="G7" s="1092" t="s">
        <v>487</v>
      </c>
      <c r="H7" s="1092" t="s">
        <v>488</v>
      </c>
      <c r="I7" s="1100" t="s">
        <v>1587</v>
      </c>
    </row>
    <row r="8" spans="1:9" ht="13" thickBot="1" x14ac:dyDescent="0.3">
      <c r="A8" s="1105"/>
      <c r="B8" s="1097"/>
      <c r="C8" s="1098"/>
      <c r="D8" s="1099"/>
      <c r="E8" s="1093"/>
      <c r="F8" s="1093"/>
      <c r="G8" s="1093"/>
      <c r="H8" s="1093"/>
      <c r="I8" s="1101"/>
    </row>
    <row r="9" spans="1:9" ht="42" customHeight="1" x14ac:dyDescent="0.3">
      <c r="A9" s="85"/>
      <c r="B9" s="909" t="s">
        <v>1003</v>
      </c>
      <c r="C9" s="895"/>
      <c r="D9" s="910"/>
      <c r="E9" s="85"/>
      <c r="F9" s="62"/>
      <c r="G9" s="62"/>
      <c r="H9" s="62"/>
      <c r="I9" s="62"/>
    </row>
    <row r="10" spans="1:9" ht="32.25" customHeight="1" x14ac:dyDescent="0.25">
      <c r="A10" s="47">
        <v>389</v>
      </c>
      <c r="B10" s="905" t="s">
        <v>1594</v>
      </c>
      <c r="C10" s="1126"/>
      <c r="D10" s="906"/>
      <c r="E10" s="374"/>
      <c r="F10" s="328"/>
      <c r="G10" s="328"/>
      <c r="H10" s="328"/>
      <c r="I10" s="375">
        <f t="shared" ref="I10:I20" si="0">E10+F10-G10+H10</f>
        <v>0</v>
      </c>
    </row>
    <row r="11" spans="1:9" ht="16.149999999999999" customHeight="1" x14ac:dyDescent="0.25">
      <c r="A11" s="85">
        <v>390</v>
      </c>
      <c r="B11" s="897" t="s">
        <v>1595</v>
      </c>
      <c r="C11" s="981"/>
      <c r="D11" s="898"/>
      <c r="E11" s="376"/>
      <c r="F11" s="243"/>
      <c r="G11" s="243"/>
      <c r="H11" s="243"/>
      <c r="I11" s="377">
        <f t="shared" si="0"/>
        <v>0</v>
      </c>
    </row>
    <row r="12" spans="1:9" ht="16.149999999999999" customHeight="1" x14ac:dyDescent="0.25">
      <c r="A12" s="47">
        <v>391</v>
      </c>
      <c r="B12" s="905" t="s">
        <v>1004</v>
      </c>
      <c r="C12" s="1126"/>
      <c r="D12" s="906"/>
      <c r="E12" s="374"/>
      <c r="F12" s="328"/>
      <c r="G12" s="328"/>
      <c r="H12" s="328"/>
      <c r="I12" s="375">
        <f t="shared" si="0"/>
        <v>0</v>
      </c>
    </row>
    <row r="13" spans="1:9" ht="16.149999999999999" customHeight="1" x14ac:dyDescent="0.25">
      <c r="A13" s="85">
        <v>392</v>
      </c>
      <c r="B13" s="897" t="s">
        <v>1005</v>
      </c>
      <c r="C13" s="981"/>
      <c r="D13" s="898"/>
      <c r="E13" s="376"/>
      <c r="F13" s="243"/>
      <c r="G13" s="243"/>
      <c r="H13" s="243"/>
      <c r="I13" s="377">
        <f t="shared" si="0"/>
        <v>0</v>
      </c>
    </row>
    <row r="14" spans="1:9" ht="16.149999999999999" customHeight="1" x14ac:dyDescent="0.25">
      <c r="A14" s="47">
        <v>393</v>
      </c>
      <c r="B14" s="905" t="s">
        <v>1006</v>
      </c>
      <c r="C14" s="1126"/>
      <c r="D14" s="906"/>
      <c r="E14" s="374"/>
      <c r="F14" s="328"/>
      <c r="G14" s="328"/>
      <c r="H14" s="328"/>
      <c r="I14" s="375">
        <f t="shared" si="0"/>
        <v>0</v>
      </c>
    </row>
    <row r="15" spans="1:9" ht="16.149999999999999" customHeight="1" x14ac:dyDescent="0.25">
      <c r="A15" s="190">
        <v>394</v>
      </c>
      <c r="B15" s="897" t="s">
        <v>1007</v>
      </c>
      <c r="C15" s="981"/>
      <c r="D15" s="898"/>
      <c r="E15" s="279"/>
      <c r="F15" s="279"/>
      <c r="G15" s="279"/>
      <c r="H15" s="279"/>
      <c r="I15" s="377">
        <f t="shared" si="0"/>
        <v>0</v>
      </c>
    </row>
    <row r="16" spans="1:9" ht="16.149999999999999" customHeight="1" x14ac:dyDescent="0.25">
      <c r="A16" s="90">
        <v>395</v>
      </c>
      <c r="B16" s="89" t="s">
        <v>1008</v>
      </c>
      <c r="C16" s="89"/>
      <c r="D16" s="89"/>
      <c r="E16" s="248"/>
      <c r="F16" s="283"/>
      <c r="G16" s="283"/>
      <c r="H16" s="283"/>
      <c r="I16" s="375">
        <f t="shared" si="0"/>
        <v>0</v>
      </c>
    </row>
    <row r="17" spans="1:9" ht="16.149999999999999" customHeight="1" x14ac:dyDescent="0.25">
      <c r="A17" s="25">
        <v>396</v>
      </c>
      <c r="B17" s="981" t="s">
        <v>1019</v>
      </c>
      <c r="C17" s="981"/>
      <c r="D17" s="981"/>
      <c r="E17" s="229"/>
      <c r="F17" s="279"/>
      <c r="G17" s="279"/>
      <c r="H17" s="279"/>
      <c r="I17" s="377">
        <f t="shared" si="0"/>
        <v>0</v>
      </c>
    </row>
    <row r="18" spans="1:9" ht="16.149999999999999" customHeight="1" x14ac:dyDescent="0.25">
      <c r="A18" s="90">
        <v>397</v>
      </c>
      <c r="B18" s="89" t="s">
        <v>323</v>
      </c>
      <c r="C18" s="89"/>
      <c r="D18" s="89"/>
      <c r="E18" s="248"/>
      <c r="F18" s="283"/>
      <c r="G18" s="283"/>
      <c r="H18" s="283"/>
      <c r="I18" s="375">
        <f t="shared" si="0"/>
        <v>0</v>
      </c>
    </row>
    <row r="19" spans="1:9" ht="16.149999999999999" customHeight="1" x14ac:dyDescent="0.25">
      <c r="A19" s="25">
        <v>398</v>
      </c>
      <c r="B19" t="s">
        <v>1020</v>
      </c>
      <c r="E19" s="229"/>
      <c r="F19" s="279"/>
      <c r="G19" s="279"/>
      <c r="H19" s="279"/>
      <c r="I19" s="377">
        <f t="shared" si="0"/>
        <v>0</v>
      </c>
    </row>
    <row r="20" spans="1:9" ht="16.149999999999999" customHeight="1" thickBot="1" x14ac:dyDescent="0.3">
      <c r="A20" s="90">
        <v>399</v>
      </c>
      <c r="B20" s="89" t="s">
        <v>1021</v>
      </c>
      <c r="C20" s="89"/>
      <c r="D20" s="89"/>
      <c r="E20" s="258"/>
      <c r="F20" s="297"/>
      <c r="G20" s="297"/>
      <c r="H20" s="297"/>
      <c r="I20" s="378">
        <f t="shared" si="0"/>
        <v>0</v>
      </c>
    </row>
    <row r="21" spans="1:9" ht="16.149999999999999" customHeight="1" thickBot="1" x14ac:dyDescent="0.35">
      <c r="A21" s="25"/>
      <c r="B21" s="41" t="s">
        <v>486</v>
      </c>
      <c r="E21" s="274">
        <f>SUM(E10:E20)</f>
        <v>0</v>
      </c>
      <c r="F21" s="274">
        <f>SUM(F10:F20)</f>
        <v>0</v>
      </c>
      <c r="G21" s="274">
        <f>SUM(G10:G20)</f>
        <v>0</v>
      </c>
      <c r="H21" s="274">
        <f>SUM(H10:H20)</f>
        <v>0</v>
      </c>
      <c r="I21" s="274">
        <f>SUM(I10:I20)</f>
        <v>0</v>
      </c>
    </row>
    <row r="22" spans="1:9" ht="16.149999999999999" customHeight="1" thickBot="1" x14ac:dyDescent="0.35">
      <c r="A22" s="90"/>
      <c r="B22" s="110" t="s">
        <v>1022</v>
      </c>
      <c r="C22" s="89"/>
      <c r="D22" s="89"/>
      <c r="E22" s="368">
        <f>'20'!E12+'22'!E19+'23'!E20+'24'!E23+'25'!E21+'23'!E31</f>
        <v>0</v>
      </c>
      <c r="F22" s="368">
        <f>'20'!F12+'22'!F19+'23'!F20+'24'!F23+'25'!F21+'23'!F31</f>
        <v>0</v>
      </c>
      <c r="G22" s="368">
        <f>'20'!G12+'22'!G19+'23'!G20+'24'!G23+'25'!G21+'23'!G31</f>
        <v>0</v>
      </c>
      <c r="H22" s="368">
        <f>'20'!H12+'22'!H19+'23'!H20+'24'!H23+'25'!H21+'23'!H31</f>
        <v>0</v>
      </c>
      <c r="I22" s="368">
        <f>'20'!I12+'22'!I19+'23'!I20+'24'!I23+'25'!I21+'23'!I31</f>
        <v>0</v>
      </c>
    </row>
    <row r="23" spans="1:9" ht="16.149999999999999" customHeight="1" thickTop="1" thickBot="1" x14ac:dyDescent="0.3">
      <c r="A23" s="31"/>
      <c r="B23" s="1166"/>
      <c r="C23" s="1167"/>
      <c r="D23" s="1168"/>
      <c r="E23" s="231"/>
      <c r="F23" s="343"/>
      <c r="G23" s="343"/>
      <c r="H23" s="343"/>
      <c r="I23" s="343"/>
    </row>
    <row r="24" spans="1:9" ht="16.149999999999999" customHeight="1" x14ac:dyDescent="0.25">
      <c r="A24" s="1"/>
    </row>
    <row r="25" spans="1:9" x14ac:dyDescent="0.25">
      <c r="A25" s="1"/>
      <c r="B25" s="981"/>
      <c r="C25" s="981"/>
      <c r="D25" s="981"/>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sheetData>
  <mergeCells count="20">
    <mergeCell ref="A4:I4"/>
    <mergeCell ref="A7:A8"/>
    <mergeCell ref="B7:D8"/>
    <mergeCell ref="E7:E8"/>
    <mergeCell ref="F7:F8"/>
    <mergeCell ref="H7:H8"/>
    <mergeCell ref="A5:I5"/>
    <mergeCell ref="B23:D23"/>
    <mergeCell ref="B9:D9"/>
    <mergeCell ref="B10:D10"/>
    <mergeCell ref="B25:D25"/>
    <mergeCell ref="A6:I6"/>
    <mergeCell ref="B17:D17"/>
    <mergeCell ref="B12:D12"/>
    <mergeCell ref="B13:D13"/>
    <mergeCell ref="B14:D14"/>
    <mergeCell ref="B15:D15"/>
    <mergeCell ref="B11:D11"/>
    <mergeCell ref="I7:I8"/>
    <mergeCell ref="G7:G8"/>
  </mergeCells>
  <phoneticPr fontId="0" type="noConversion"/>
  <printOptions horizontalCentered="1"/>
  <pageMargins left="0" right="0" top="1" bottom="1" header="0" footer="0.5"/>
  <pageSetup orientation="landscape" r:id="rId1"/>
  <headerFooter alignWithMargins="0">
    <oddFoote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25"/>
  <sheetViews>
    <sheetView workbookViewId="0">
      <selection activeCell="K9" sqref="K9"/>
    </sheetView>
  </sheetViews>
  <sheetFormatPr defaultColWidth="9.26953125" defaultRowHeight="12.5" x14ac:dyDescent="0.25"/>
  <cols>
    <col min="1" max="1" width="9.26953125" style="695"/>
    <col min="2" max="16384" width="9.26953125" style="78"/>
  </cols>
  <sheetData>
    <row r="1" spans="1:9" x14ac:dyDescent="0.25">
      <c r="A1" s="694">
        <f>Title!B12</f>
        <v>0</v>
      </c>
      <c r="H1" s="887" t="s">
        <v>520</v>
      </c>
      <c r="I1" s="888"/>
    </row>
    <row r="2" spans="1:9" ht="13" thickBot="1" x14ac:dyDescent="0.3">
      <c r="A2" s="893" t="s">
        <v>8</v>
      </c>
      <c r="B2" s="893"/>
      <c r="H2" s="889">
        <f>Title!F37</f>
        <v>45657</v>
      </c>
      <c r="I2" s="890"/>
    </row>
    <row r="3" spans="1:9" x14ac:dyDescent="0.25">
      <c r="H3" s="693"/>
      <c r="I3" s="693"/>
    </row>
    <row r="4" spans="1:9" x14ac:dyDescent="0.25">
      <c r="H4" s="693"/>
      <c r="I4" s="693"/>
    </row>
    <row r="5" spans="1:9" ht="13" x14ac:dyDescent="0.3">
      <c r="A5" s="891" t="s">
        <v>1558</v>
      </c>
      <c r="B5" s="891"/>
      <c r="C5" s="891"/>
      <c r="D5" s="891"/>
      <c r="E5" s="891"/>
      <c r="F5" s="891"/>
      <c r="G5" s="891"/>
      <c r="H5" s="891"/>
      <c r="I5" s="891"/>
    </row>
    <row r="6" spans="1:9" x14ac:dyDescent="0.25">
      <c r="H6" s="693"/>
      <c r="I6" s="693"/>
    </row>
    <row r="7" spans="1:9" ht="38.25" customHeight="1" x14ac:dyDescent="0.25">
      <c r="A7" s="695">
        <v>1</v>
      </c>
      <c r="B7" s="892" t="s">
        <v>1559</v>
      </c>
      <c r="C7" s="892"/>
      <c r="D7" s="892"/>
      <c r="E7" s="892"/>
      <c r="F7" s="892"/>
      <c r="G7" s="892"/>
      <c r="H7" s="892"/>
      <c r="I7" s="892"/>
    </row>
    <row r="8" spans="1:9" x14ac:dyDescent="0.25">
      <c r="H8" s="693"/>
      <c r="I8" s="693"/>
    </row>
    <row r="9" spans="1:9" x14ac:dyDescent="0.25">
      <c r="A9" s="695">
        <v>2</v>
      </c>
      <c r="B9" s="892" t="s">
        <v>1868</v>
      </c>
      <c r="C9" s="892"/>
      <c r="D9" s="892"/>
      <c r="E9" s="892"/>
      <c r="F9" s="892"/>
      <c r="G9" s="892"/>
      <c r="H9" s="892"/>
      <c r="I9" s="892"/>
    </row>
    <row r="10" spans="1:9" x14ac:dyDescent="0.25">
      <c r="H10" s="693"/>
      <c r="I10" s="693"/>
    </row>
    <row r="11" spans="1:9" ht="25.5" customHeight="1" x14ac:dyDescent="0.25">
      <c r="A11" s="695">
        <v>3</v>
      </c>
      <c r="B11" s="892" t="s">
        <v>1564</v>
      </c>
      <c r="C11" s="892"/>
      <c r="D11" s="892"/>
      <c r="E11" s="892"/>
      <c r="F11" s="892"/>
      <c r="G11" s="892"/>
      <c r="H11" s="892"/>
      <c r="I11" s="892"/>
    </row>
    <row r="12" spans="1:9" x14ac:dyDescent="0.25">
      <c r="H12" s="693"/>
      <c r="I12" s="693"/>
    </row>
    <row r="13" spans="1:9" ht="13" x14ac:dyDescent="0.3">
      <c r="A13" s="891" t="s">
        <v>844</v>
      </c>
      <c r="B13" s="891"/>
      <c r="C13" s="891"/>
      <c r="D13" s="891"/>
      <c r="E13" s="891"/>
      <c r="F13" s="891"/>
      <c r="G13" s="891"/>
      <c r="H13" s="891"/>
      <c r="I13" s="891"/>
    </row>
    <row r="15" spans="1:9" ht="38.25" customHeight="1" x14ac:dyDescent="0.25">
      <c r="A15" s="695">
        <v>1</v>
      </c>
      <c r="B15" s="894" t="s">
        <v>1875</v>
      </c>
      <c r="C15" s="892"/>
      <c r="D15" s="892"/>
      <c r="E15" s="892"/>
      <c r="F15" s="892"/>
      <c r="G15" s="892"/>
      <c r="H15" s="892"/>
      <c r="I15" s="892"/>
    </row>
    <row r="17" spans="1:9" ht="25.5" customHeight="1" x14ac:dyDescent="0.25">
      <c r="A17" s="695">
        <v>2</v>
      </c>
      <c r="B17" s="892" t="s">
        <v>1560</v>
      </c>
      <c r="C17" s="892"/>
      <c r="D17" s="892"/>
      <c r="E17" s="892"/>
      <c r="F17" s="892"/>
      <c r="G17" s="892"/>
      <c r="H17" s="892"/>
      <c r="I17" s="892"/>
    </row>
    <row r="19" spans="1:9" ht="25.5" customHeight="1" x14ac:dyDescent="0.25">
      <c r="A19" s="695">
        <v>3</v>
      </c>
      <c r="B19" s="892" t="s">
        <v>1561</v>
      </c>
      <c r="C19" s="892"/>
      <c r="D19" s="892"/>
      <c r="E19" s="892"/>
      <c r="F19" s="892"/>
      <c r="G19" s="892"/>
      <c r="H19" s="892"/>
      <c r="I19" s="892"/>
    </row>
    <row r="21" spans="1:9" ht="12.75" customHeight="1" x14ac:dyDescent="0.25">
      <c r="A21" s="695">
        <v>4</v>
      </c>
      <c r="B21" s="892" t="s">
        <v>454</v>
      </c>
      <c r="C21" s="892"/>
      <c r="D21" s="892"/>
      <c r="E21" s="892"/>
      <c r="F21" s="892"/>
      <c r="G21" s="892"/>
      <c r="H21" s="892"/>
      <c r="I21" s="892"/>
    </row>
    <row r="23" spans="1:9" ht="25.5" customHeight="1" x14ac:dyDescent="0.25">
      <c r="A23" s="695">
        <v>5</v>
      </c>
      <c r="B23" s="892" t="s">
        <v>1562</v>
      </c>
      <c r="C23" s="892"/>
      <c r="D23" s="892"/>
      <c r="E23" s="892"/>
      <c r="F23" s="892"/>
      <c r="G23" s="892"/>
      <c r="H23" s="892"/>
      <c r="I23" s="892"/>
    </row>
    <row r="25" spans="1:9" ht="51.4" customHeight="1" x14ac:dyDescent="0.25">
      <c r="A25" s="695">
        <v>6</v>
      </c>
      <c r="B25" s="892" t="s">
        <v>1563</v>
      </c>
      <c r="C25" s="892"/>
      <c r="D25" s="892"/>
      <c r="E25" s="892"/>
      <c r="F25" s="892"/>
      <c r="G25" s="892"/>
      <c r="H25" s="892"/>
      <c r="I25" s="892"/>
    </row>
  </sheetData>
  <mergeCells count="14">
    <mergeCell ref="B25:I25"/>
    <mergeCell ref="B9:I9"/>
    <mergeCell ref="B11:I11"/>
    <mergeCell ref="B15:I15"/>
    <mergeCell ref="B17:I17"/>
    <mergeCell ref="B19:I19"/>
    <mergeCell ref="B21:I21"/>
    <mergeCell ref="A13:I13"/>
    <mergeCell ref="H1:I1"/>
    <mergeCell ref="H2:I2"/>
    <mergeCell ref="A5:I5"/>
    <mergeCell ref="B7:I7"/>
    <mergeCell ref="B23:I23"/>
    <mergeCell ref="A2:B2"/>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E43"/>
  <sheetViews>
    <sheetView workbookViewId="0">
      <selection activeCell="C5" sqref="C5"/>
    </sheetView>
  </sheetViews>
  <sheetFormatPr defaultRowHeight="12.5" x14ac:dyDescent="0.25"/>
  <cols>
    <col min="1" max="1" width="1.7265625" customWidth="1"/>
    <col min="2" max="2" width="5.54296875" customWidth="1"/>
    <col min="3" max="3" width="52.7265625" customWidth="1"/>
    <col min="4" max="4" width="6.7265625" customWidth="1"/>
    <col min="5" max="5" width="17.54296875" customWidth="1"/>
    <col min="7" max="7" width="17.54296875" customWidth="1"/>
  </cols>
  <sheetData>
    <row r="1" spans="1:5" x14ac:dyDescent="0.25">
      <c r="A1" s="1014">
        <f>'25'!A1</f>
        <v>0</v>
      </c>
      <c r="B1" s="1014"/>
      <c r="C1" s="1014"/>
      <c r="D1" s="1015"/>
      <c r="E1" s="733" t="s">
        <v>520</v>
      </c>
    </row>
    <row r="2" spans="1:5" x14ac:dyDescent="0.25">
      <c r="A2" t="s">
        <v>8</v>
      </c>
      <c r="C2" s="1"/>
      <c r="E2" s="714">
        <f>'25'!I2</f>
        <v>45657</v>
      </c>
    </row>
    <row r="3" spans="1:5" ht="13" x14ac:dyDescent="0.3">
      <c r="B3" s="1052" t="s">
        <v>1512</v>
      </c>
      <c r="C3" s="1052"/>
      <c r="D3" s="1052"/>
      <c r="E3" s="1052"/>
    </row>
    <row r="4" spans="1:5" x14ac:dyDescent="0.25">
      <c r="A4" s="44"/>
      <c r="B4" s="242"/>
      <c r="C4" s="3"/>
      <c r="D4" s="3"/>
      <c r="E4" s="3"/>
    </row>
    <row r="5" spans="1:5" ht="43.5" customHeight="1" x14ac:dyDescent="0.25">
      <c r="A5" s="1181" t="s">
        <v>1513</v>
      </c>
      <c r="B5" s="1177"/>
      <c r="C5" s="503" t="s">
        <v>1390</v>
      </c>
      <c r="D5" s="503" t="s">
        <v>1514</v>
      </c>
      <c r="E5" s="503" t="s">
        <v>1515</v>
      </c>
    </row>
    <row r="6" spans="1:5" x14ac:dyDescent="0.25">
      <c r="A6" s="1182"/>
      <c r="B6" s="1182"/>
      <c r="C6" s="96" t="s">
        <v>1516</v>
      </c>
      <c r="D6" s="96"/>
      <c r="E6" s="744"/>
    </row>
    <row r="7" spans="1:5" ht="18" customHeight="1" x14ac:dyDescent="0.25">
      <c r="A7" s="1179" t="s">
        <v>1688</v>
      </c>
      <c r="B7" s="1180"/>
      <c r="C7" s="96" t="s">
        <v>1517</v>
      </c>
      <c r="D7" s="197" t="s">
        <v>1518</v>
      </c>
      <c r="E7" s="48">
        <f>'25'!I22</f>
        <v>0</v>
      </c>
    </row>
    <row r="8" spans="1:5" ht="18" customHeight="1" x14ac:dyDescent="0.25">
      <c r="A8" s="1179" t="s">
        <v>1689</v>
      </c>
      <c r="B8" s="1180"/>
      <c r="C8" s="96" t="s">
        <v>1694</v>
      </c>
      <c r="D8" s="96" t="s">
        <v>77</v>
      </c>
      <c r="E8" s="100">
        <v>0</v>
      </c>
    </row>
    <row r="9" spans="1:5" ht="18" customHeight="1" x14ac:dyDescent="0.25">
      <c r="A9" s="1179" t="s">
        <v>1690</v>
      </c>
      <c r="B9" s="1180"/>
      <c r="C9" s="96" t="s">
        <v>1695</v>
      </c>
      <c r="D9" s="96" t="s">
        <v>77</v>
      </c>
      <c r="E9" s="100">
        <v>0</v>
      </c>
    </row>
    <row r="10" spans="1:5" ht="18" customHeight="1" x14ac:dyDescent="0.25">
      <c r="A10" s="1179" t="s">
        <v>1691</v>
      </c>
      <c r="B10" s="1180"/>
      <c r="C10" s="96" t="s">
        <v>1696</v>
      </c>
      <c r="D10" s="96" t="s">
        <v>77</v>
      </c>
      <c r="E10" s="100">
        <v>0</v>
      </c>
    </row>
    <row r="11" spans="1:5" ht="18" customHeight="1" x14ac:dyDescent="0.25">
      <c r="A11" s="1179" t="s">
        <v>1692</v>
      </c>
      <c r="B11" s="1180"/>
      <c r="C11" s="96" t="s">
        <v>393</v>
      </c>
      <c r="D11" s="96" t="s">
        <v>77</v>
      </c>
      <c r="E11" s="100">
        <v>0</v>
      </c>
    </row>
    <row r="12" spans="1:5" ht="18" customHeight="1" x14ac:dyDescent="0.25">
      <c r="A12" s="1179" t="s">
        <v>296</v>
      </c>
      <c r="B12" s="1180"/>
      <c r="C12" s="96" t="s">
        <v>1519</v>
      </c>
      <c r="D12" s="96" t="s">
        <v>77</v>
      </c>
      <c r="E12" s="100">
        <v>0</v>
      </c>
    </row>
    <row r="13" spans="1:5" ht="18" customHeight="1" x14ac:dyDescent="0.25">
      <c r="A13" s="1179" t="s">
        <v>297</v>
      </c>
      <c r="B13" s="1180"/>
      <c r="C13" s="96" t="s">
        <v>298</v>
      </c>
      <c r="D13" s="96" t="s">
        <v>77</v>
      </c>
      <c r="E13" s="100">
        <v>0</v>
      </c>
    </row>
    <row r="14" spans="1:5" ht="18" customHeight="1" thickBot="1" x14ac:dyDescent="0.3">
      <c r="A14" s="1179" t="s">
        <v>1693</v>
      </c>
      <c r="B14" s="1180"/>
      <c r="C14" s="96" t="s">
        <v>394</v>
      </c>
      <c r="D14" s="96" t="s">
        <v>77</v>
      </c>
      <c r="E14" s="136">
        <v>0</v>
      </c>
    </row>
    <row r="15" spans="1:5" ht="21.75" customHeight="1" thickBot="1" x14ac:dyDescent="0.35">
      <c r="A15" s="917"/>
      <c r="B15" s="918"/>
      <c r="C15" s="101" t="s">
        <v>1520</v>
      </c>
      <c r="D15" s="96" t="s">
        <v>77</v>
      </c>
      <c r="E15" s="203">
        <f>SUM(E7:E14)</f>
        <v>0</v>
      </c>
    </row>
    <row r="16" spans="1:5" ht="13" thickTop="1" x14ac:dyDescent="0.25">
      <c r="B16" s="2"/>
      <c r="C16" s="2"/>
      <c r="D16" s="2"/>
      <c r="E16" s="38"/>
    </row>
    <row r="17" spans="1:5" x14ac:dyDescent="0.25">
      <c r="B17" s="2"/>
      <c r="C17" s="2"/>
      <c r="D17" s="2"/>
      <c r="E17" s="38"/>
    </row>
    <row r="18" spans="1:5" ht="13" x14ac:dyDescent="0.3">
      <c r="B18" s="927" t="s">
        <v>1521</v>
      </c>
      <c r="C18" s="927"/>
      <c r="D18" s="927"/>
      <c r="E18" s="927"/>
    </row>
    <row r="19" spans="1:5" x14ac:dyDescent="0.25">
      <c r="B19" s="3"/>
      <c r="C19" s="3"/>
      <c r="D19" s="3"/>
      <c r="E19" s="3"/>
    </row>
    <row r="20" spans="1:5" ht="13" x14ac:dyDescent="0.3">
      <c r="B20" s="770" t="s">
        <v>1522</v>
      </c>
      <c r="C20" s="3"/>
      <c r="D20" s="3"/>
      <c r="E20" s="3"/>
    </row>
    <row r="21" spans="1:5" ht="13" x14ac:dyDescent="0.3">
      <c r="B21" s="770" t="s">
        <v>1523</v>
      </c>
      <c r="C21" s="3"/>
      <c r="D21" s="3"/>
      <c r="E21" s="3"/>
    </row>
    <row r="22" spans="1:5" x14ac:dyDescent="0.25">
      <c r="A22" s="44"/>
      <c r="B22" s="449"/>
      <c r="C22" s="449"/>
      <c r="D22" s="2"/>
      <c r="E22" s="2"/>
    </row>
    <row r="23" spans="1:5" ht="27.75" customHeight="1" x14ac:dyDescent="0.25">
      <c r="A23" s="26"/>
      <c r="B23" s="1176" t="s">
        <v>1389</v>
      </c>
      <c r="C23" s="1177"/>
      <c r="D23" s="1178" t="s">
        <v>1390</v>
      </c>
      <c r="E23" s="1178"/>
    </row>
    <row r="24" spans="1:5" x14ac:dyDescent="0.25">
      <c r="A24" s="1170" t="s">
        <v>1524</v>
      </c>
      <c r="B24" s="1171"/>
      <c r="C24" s="1172"/>
      <c r="D24" s="1169"/>
      <c r="E24" s="1169"/>
    </row>
    <row r="25" spans="1:5" x14ac:dyDescent="0.25">
      <c r="A25" s="1175"/>
      <c r="B25" s="1175"/>
      <c r="C25" s="1175"/>
      <c r="D25" s="1169"/>
      <c r="E25" s="1169"/>
    </row>
    <row r="26" spans="1:5" x14ac:dyDescent="0.25">
      <c r="A26" s="1175"/>
      <c r="B26" s="1175"/>
      <c r="C26" s="1175"/>
      <c r="D26" s="1173" t="s">
        <v>217</v>
      </c>
      <c r="E26" s="1174"/>
    </row>
    <row r="27" spans="1:5" x14ac:dyDescent="0.25">
      <c r="A27" s="1175"/>
      <c r="B27" s="1175"/>
      <c r="C27" s="1175"/>
      <c r="D27" s="1174"/>
      <c r="E27" s="1174"/>
    </row>
    <row r="28" spans="1:5" x14ac:dyDescent="0.25">
      <c r="A28" s="1175"/>
      <c r="B28" s="1175"/>
      <c r="C28" s="1175"/>
      <c r="D28" s="1174"/>
      <c r="E28" s="1174"/>
    </row>
    <row r="29" spans="1:5" x14ac:dyDescent="0.25">
      <c r="A29" s="1175"/>
      <c r="B29" s="1175"/>
      <c r="C29" s="1175"/>
      <c r="D29" s="1174"/>
      <c r="E29" s="1174"/>
    </row>
    <row r="30" spans="1:5" x14ac:dyDescent="0.25">
      <c r="A30" s="905"/>
      <c r="B30" s="1126"/>
      <c r="C30" s="906"/>
      <c r="D30" s="1174"/>
      <c r="E30" s="1174"/>
    </row>
    <row r="31" spans="1:5" x14ac:dyDescent="0.25">
      <c r="A31" s="1170" t="s">
        <v>1525</v>
      </c>
      <c r="B31" s="1171"/>
      <c r="C31" s="1172"/>
      <c r="D31" s="1173" t="s">
        <v>217</v>
      </c>
      <c r="E31" s="1174"/>
    </row>
    <row r="32" spans="1:5" x14ac:dyDescent="0.25">
      <c r="A32" s="905"/>
      <c r="B32" s="1126"/>
      <c r="C32" s="906"/>
      <c r="D32" s="1169"/>
      <c r="E32" s="1169"/>
    </row>
    <row r="33" spans="1:5" x14ac:dyDescent="0.25">
      <c r="A33" s="1170" t="s">
        <v>1526</v>
      </c>
      <c r="B33" s="1171"/>
      <c r="C33" s="1172"/>
      <c r="D33" s="1169"/>
      <c r="E33" s="1169"/>
    </row>
    <row r="34" spans="1:5" x14ac:dyDescent="0.25">
      <c r="A34" s="905"/>
      <c r="B34" s="1126"/>
      <c r="C34" s="906"/>
      <c r="D34" s="1169"/>
      <c r="E34" s="1169"/>
    </row>
    <row r="35" spans="1:5" x14ac:dyDescent="0.25">
      <c r="A35" s="905"/>
      <c r="B35" s="1126"/>
      <c r="C35" s="906"/>
      <c r="D35" s="1173" t="s">
        <v>217</v>
      </c>
      <c r="E35" s="1174"/>
    </row>
    <row r="36" spans="1:5" x14ac:dyDescent="0.25">
      <c r="A36" s="905"/>
      <c r="B36" s="1126"/>
      <c r="C36" s="906"/>
      <c r="D36" s="1174"/>
      <c r="E36" s="1174"/>
    </row>
    <row r="37" spans="1:5" x14ac:dyDescent="0.25">
      <c r="A37" s="905"/>
      <c r="B37" s="1126"/>
      <c r="C37" s="906"/>
      <c r="D37" s="1174"/>
      <c r="E37" s="1174"/>
    </row>
    <row r="38" spans="1:5" x14ac:dyDescent="0.25">
      <c r="A38" s="905"/>
      <c r="B38" s="1126"/>
      <c r="C38" s="906"/>
      <c r="D38" s="1174"/>
      <c r="E38" s="1174"/>
    </row>
    <row r="39" spans="1:5" x14ac:dyDescent="0.25">
      <c r="A39" s="905"/>
      <c r="B39" s="1126"/>
      <c r="C39" s="906"/>
      <c r="D39" s="1174"/>
      <c r="E39" s="1174"/>
    </row>
    <row r="40" spans="1:5" x14ac:dyDescent="0.25">
      <c r="A40" s="1170" t="s">
        <v>1527</v>
      </c>
      <c r="B40" s="1171"/>
      <c r="C40" s="1172"/>
      <c r="D40" s="1173" t="s">
        <v>217</v>
      </c>
      <c r="E40" s="1174"/>
    </row>
    <row r="41" spans="1:5" x14ac:dyDescent="0.25">
      <c r="A41" s="905"/>
      <c r="B41" s="1126"/>
      <c r="C41" s="906"/>
      <c r="D41" s="1174"/>
      <c r="E41" s="1174"/>
    </row>
    <row r="42" spans="1:5" x14ac:dyDescent="0.25">
      <c r="A42" s="905" t="s">
        <v>1528</v>
      </c>
      <c r="B42" s="1126"/>
      <c r="C42" s="906"/>
      <c r="D42" s="1169"/>
      <c r="E42" s="1169"/>
    </row>
    <row r="43" spans="1:5" ht="12.75" customHeight="1" x14ac:dyDescent="0.25">
      <c r="A43" s="905"/>
      <c r="B43" s="1126"/>
      <c r="C43" s="906"/>
      <c r="D43" s="1169"/>
      <c r="E43" s="1169"/>
    </row>
  </sheetData>
  <mergeCells count="56">
    <mergeCell ref="A14:B14"/>
    <mergeCell ref="A1:D1"/>
    <mergeCell ref="B3:E3"/>
    <mergeCell ref="A5:B5"/>
    <mergeCell ref="A6:B6"/>
    <mergeCell ref="A7:B7"/>
    <mergeCell ref="A8:B8"/>
    <mergeCell ref="A9:B9"/>
    <mergeCell ref="A10:B10"/>
    <mergeCell ref="A11:B11"/>
    <mergeCell ref="A12:B12"/>
    <mergeCell ref="A13:B13"/>
    <mergeCell ref="A15:B15"/>
    <mergeCell ref="B18:E18"/>
    <mergeCell ref="B23:C23"/>
    <mergeCell ref="D23:E23"/>
    <mergeCell ref="A24:C24"/>
    <mergeCell ref="D24:E24"/>
    <mergeCell ref="A25:C25"/>
    <mergeCell ref="D25:E25"/>
    <mergeCell ref="A26:C26"/>
    <mergeCell ref="D26:E26"/>
    <mergeCell ref="A27:C27"/>
    <mergeCell ref="D27:E27"/>
    <mergeCell ref="A28:C28"/>
    <mergeCell ref="D28:E28"/>
    <mergeCell ref="A29:C29"/>
    <mergeCell ref="D29:E29"/>
    <mergeCell ref="A30:C30"/>
    <mergeCell ref="D30:E30"/>
    <mergeCell ref="A31:C31"/>
    <mergeCell ref="D31:E31"/>
    <mergeCell ref="A32:C32"/>
    <mergeCell ref="D32:E32"/>
    <mergeCell ref="A33:C33"/>
    <mergeCell ref="D33:E33"/>
    <mergeCell ref="A34:C34"/>
    <mergeCell ref="D34:E34"/>
    <mergeCell ref="A35:C35"/>
    <mergeCell ref="D35:E35"/>
    <mergeCell ref="A36:C36"/>
    <mergeCell ref="D36:E36"/>
    <mergeCell ref="A37:C37"/>
    <mergeCell ref="D37:E37"/>
    <mergeCell ref="A38:C38"/>
    <mergeCell ref="D38:E38"/>
    <mergeCell ref="A39:C39"/>
    <mergeCell ref="D39:E39"/>
    <mergeCell ref="A43:C43"/>
    <mergeCell ref="D43:E43"/>
    <mergeCell ref="A40:C40"/>
    <mergeCell ref="D40:E40"/>
    <mergeCell ref="A41:C41"/>
    <mergeCell ref="D41:E41"/>
    <mergeCell ref="A42:C42"/>
    <mergeCell ref="D42:E42"/>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pageSetUpPr fitToPage="1"/>
  </sheetPr>
  <dimension ref="A1:I40"/>
  <sheetViews>
    <sheetView workbookViewId="0">
      <selection activeCell="A34" sqref="A34:E34"/>
    </sheetView>
  </sheetViews>
  <sheetFormatPr defaultRowHeight="12.5" x14ac:dyDescent="0.25"/>
  <cols>
    <col min="6" max="6" width="15.26953125" customWidth="1"/>
    <col min="7" max="7" width="8.7265625" customWidth="1"/>
    <col min="9" max="9" width="16.453125" customWidth="1"/>
  </cols>
  <sheetData>
    <row r="1" spans="1:9" x14ac:dyDescent="0.25">
      <c r="A1" s="619">
        <f>Title!B12</f>
        <v>0</v>
      </c>
      <c r="B1" s="2"/>
      <c r="C1" s="2"/>
      <c r="D1" s="2"/>
      <c r="E1" s="2"/>
      <c r="F1" s="2"/>
      <c r="G1" s="2"/>
      <c r="H1" s="957" t="str">
        <f>'42'!I1</f>
        <v>For The Year Ended</v>
      </c>
      <c r="I1" s="958"/>
    </row>
    <row r="2" spans="1:9" ht="13" thickBot="1" x14ac:dyDescent="0.3">
      <c r="A2" t="s">
        <v>8</v>
      </c>
      <c r="H2" s="959">
        <f>'42'!I2</f>
        <v>45657</v>
      </c>
      <c r="I2" s="960"/>
    </row>
    <row r="4" spans="1:9" ht="13" x14ac:dyDescent="0.3">
      <c r="A4" s="895" t="s">
        <v>1212</v>
      </c>
      <c r="B4" s="895"/>
      <c r="C4" s="895"/>
      <c r="D4" s="895"/>
      <c r="E4" s="895"/>
      <c r="F4" s="895"/>
      <c r="G4" s="895"/>
      <c r="H4" s="895"/>
      <c r="I4" s="895"/>
    </row>
    <row r="5" spans="1:9" ht="39.4" customHeight="1" thickBot="1" x14ac:dyDescent="0.35">
      <c r="A5" s="1102" t="s">
        <v>774</v>
      </c>
      <c r="B5" s="1102"/>
      <c r="C5" s="1102"/>
      <c r="D5" s="1102"/>
      <c r="E5" s="1102"/>
      <c r="F5" s="1102"/>
      <c r="G5" s="1102"/>
      <c r="H5" s="1102"/>
      <c r="I5" s="1102"/>
    </row>
    <row r="6" spans="1:9" ht="13" thickBot="1" x14ac:dyDescent="0.3">
      <c r="A6" s="1094" t="s">
        <v>2090</v>
      </c>
      <c r="B6" s="1095"/>
      <c r="C6" s="1095"/>
      <c r="D6" s="1096"/>
      <c r="E6" s="1094" t="s">
        <v>136</v>
      </c>
      <c r="F6" s="1096"/>
      <c r="G6" s="1212" t="s">
        <v>1271</v>
      </c>
      <c r="H6" s="1213"/>
      <c r="I6" s="1214"/>
    </row>
    <row r="7" spans="1:9" ht="36.75" customHeight="1" thickBot="1" x14ac:dyDescent="0.3">
      <c r="A7" s="1097"/>
      <c r="B7" s="1098"/>
      <c r="C7" s="1098"/>
      <c r="D7" s="1099"/>
      <c r="E7" s="1097"/>
      <c r="F7" s="1099"/>
      <c r="G7" s="1098" t="s">
        <v>1272</v>
      </c>
      <c r="H7" s="1098"/>
      <c r="I7" s="65" t="s">
        <v>1273</v>
      </c>
    </row>
    <row r="8" spans="1:9" ht="15.65" customHeight="1" x14ac:dyDescent="0.25">
      <c r="A8" s="1203"/>
      <c r="B8" s="949"/>
      <c r="C8" s="949"/>
      <c r="D8" s="1204"/>
      <c r="E8" s="1205"/>
      <c r="F8" s="1206"/>
      <c r="G8" s="1205"/>
      <c r="H8" s="1206"/>
      <c r="I8" s="356">
        <f>IF(E8&lt;&gt;0,G8/E8,0)</f>
        <v>0</v>
      </c>
    </row>
    <row r="9" spans="1:9" ht="15.65" customHeight="1" x14ac:dyDescent="0.25">
      <c r="A9" s="1188"/>
      <c r="B9" s="1189"/>
      <c r="C9" s="1189"/>
      <c r="D9" s="1190"/>
      <c r="E9" s="1191"/>
      <c r="F9" s="1192"/>
      <c r="G9" s="1191"/>
      <c r="H9" s="1192"/>
      <c r="I9" s="357">
        <f t="shared" ref="I9:I15" si="0">IF(E9&lt;&gt;0,G9/E9,0)</f>
        <v>0</v>
      </c>
    </row>
    <row r="10" spans="1:9" ht="15.65" customHeight="1" x14ac:dyDescent="0.25">
      <c r="A10" s="1188"/>
      <c r="B10" s="1189"/>
      <c r="C10" s="1189"/>
      <c r="D10" s="1190"/>
      <c r="E10" s="1191"/>
      <c r="F10" s="1192"/>
      <c r="G10" s="1191"/>
      <c r="H10" s="1192"/>
      <c r="I10" s="356">
        <f t="shared" si="0"/>
        <v>0</v>
      </c>
    </row>
    <row r="11" spans="1:9" ht="15.65" customHeight="1" x14ac:dyDescent="0.25">
      <c r="A11" s="1188"/>
      <c r="B11" s="1189"/>
      <c r="C11" s="1189"/>
      <c r="D11" s="1190"/>
      <c r="E11" s="1191"/>
      <c r="F11" s="1192"/>
      <c r="G11" s="1191"/>
      <c r="H11" s="1192"/>
      <c r="I11" s="357">
        <f t="shared" si="0"/>
        <v>0</v>
      </c>
    </row>
    <row r="12" spans="1:9" ht="15.65" customHeight="1" x14ac:dyDescent="0.25">
      <c r="A12" s="1188"/>
      <c r="B12" s="1189"/>
      <c r="C12" s="1189"/>
      <c r="D12" s="1190"/>
      <c r="E12" s="1191"/>
      <c r="F12" s="1192"/>
      <c r="G12" s="1191"/>
      <c r="H12" s="1192"/>
      <c r="I12" s="356">
        <f t="shared" si="0"/>
        <v>0</v>
      </c>
    </row>
    <row r="13" spans="1:9" ht="15.65" customHeight="1" x14ac:dyDescent="0.25">
      <c r="A13" s="1188"/>
      <c r="B13" s="1189"/>
      <c r="C13" s="1189"/>
      <c r="D13" s="1190"/>
      <c r="E13" s="1191"/>
      <c r="F13" s="1192"/>
      <c r="G13" s="1191"/>
      <c r="H13" s="1192"/>
      <c r="I13" s="357">
        <f t="shared" si="0"/>
        <v>0</v>
      </c>
    </row>
    <row r="14" spans="1:9" ht="15.65" customHeight="1" thickBot="1" x14ac:dyDescent="0.3">
      <c r="A14" s="1188"/>
      <c r="B14" s="1189"/>
      <c r="C14" s="1189"/>
      <c r="D14" s="1190"/>
      <c r="E14" s="1193"/>
      <c r="F14" s="1194"/>
      <c r="G14" s="1193"/>
      <c r="H14" s="1194"/>
      <c r="I14" s="358">
        <f t="shared" si="0"/>
        <v>0</v>
      </c>
    </row>
    <row r="15" spans="1:9" ht="15.65" customHeight="1" thickBot="1" x14ac:dyDescent="0.35">
      <c r="A15" s="1183" t="s">
        <v>502</v>
      </c>
      <c r="B15" s="1184"/>
      <c r="C15" s="1184"/>
      <c r="D15" s="1185"/>
      <c r="E15" s="1186">
        <f>SUM(E8:F14)</f>
        <v>0</v>
      </c>
      <c r="F15" s="1187"/>
      <c r="G15" s="1186">
        <f>SUM(G8:H14)</f>
        <v>0</v>
      </c>
      <c r="H15" s="1187"/>
      <c r="I15" s="359">
        <f t="shared" si="0"/>
        <v>0</v>
      </c>
    </row>
    <row r="17" spans="1:9" s="72" customFormat="1" ht="27.75" customHeight="1" thickBot="1" x14ac:dyDescent="0.35">
      <c r="A17" s="1102" t="s">
        <v>1318</v>
      </c>
      <c r="B17" s="1102"/>
      <c r="C17" s="1102"/>
      <c r="D17" s="1102"/>
      <c r="E17" s="1102"/>
      <c r="F17" s="1102"/>
      <c r="G17" s="1102"/>
      <c r="H17" s="1102"/>
      <c r="I17" s="1102"/>
    </row>
    <row r="18" spans="1:9" x14ac:dyDescent="0.25">
      <c r="A18" s="1094" t="s">
        <v>2091</v>
      </c>
      <c r="B18" s="1095"/>
      <c r="C18" s="1095"/>
      <c r="D18" s="1095"/>
      <c r="E18" s="1096"/>
      <c r="F18" s="1094" t="s">
        <v>503</v>
      </c>
      <c r="G18" s="1096"/>
      <c r="H18" s="1211" t="s">
        <v>1896</v>
      </c>
      <c r="I18" s="1096"/>
    </row>
    <row r="19" spans="1:9" ht="42.75" customHeight="1" thickBot="1" x14ac:dyDescent="0.3">
      <c r="A19" s="1097"/>
      <c r="B19" s="1098"/>
      <c r="C19" s="1098"/>
      <c r="D19" s="1098"/>
      <c r="E19" s="1099"/>
      <c r="F19" s="1097"/>
      <c r="G19" s="1099"/>
      <c r="H19" s="1097"/>
      <c r="I19" s="1099"/>
    </row>
    <row r="20" spans="1:9" ht="15.65" customHeight="1" x14ac:dyDescent="0.25">
      <c r="A20" s="1203"/>
      <c r="B20" s="949"/>
      <c r="C20" s="949"/>
      <c r="D20" s="949"/>
      <c r="E20" s="1204"/>
      <c r="F20" s="1205"/>
      <c r="G20" s="1206"/>
      <c r="H20" s="1209">
        <f>IF($E$15&lt;&gt;0,F20/$E$15,0)</f>
        <v>0</v>
      </c>
      <c r="I20" s="1210"/>
    </row>
    <row r="21" spans="1:9" ht="15.65" customHeight="1" x14ac:dyDescent="0.25">
      <c r="A21" s="1188"/>
      <c r="B21" s="1189"/>
      <c r="C21" s="1189"/>
      <c r="D21" s="1189"/>
      <c r="E21" s="1190"/>
      <c r="F21" s="1191"/>
      <c r="G21" s="1192"/>
      <c r="H21" s="1207">
        <f t="shared" ref="H21:H29" si="1">IF($E$15&lt;&gt;0,F21/$E$15,0)</f>
        <v>0</v>
      </c>
      <c r="I21" s="1208"/>
    </row>
    <row r="22" spans="1:9" ht="15.65" customHeight="1" x14ac:dyDescent="0.25">
      <c r="A22" s="1203"/>
      <c r="B22" s="949"/>
      <c r="C22" s="949"/>
      <c r="D22" s="949"/>
      <c r="E22" s="1204"/>
      <c r="F22" s="1205"/>
      <c r="G22" s="1206"/>
      <c r="H22" s="1207">
        <f t="shared" si="1"/>
        <v>0</v>
      </c>
      <c r="I22" s="1208"/>
    </row>
    <row r="23" spans="1:9" ht="15.65" customHeight="1" x14ac:dyDescent="0.25">
      <c r="A23" s="1188"/>
      <c r="B23" s="1189"/>
      <c r="C23" s="1189"/>
      <c r="D23" s="1189"/>
      <c r="E23" s="1190"/>
      <c r="F23" s="1191"/>
      <c r="G23" s="1192"/>
      <c r="H23" s="1207">
        <f t="shared" si="1"/>
        <v>0</v>
      </c>
      <c r="I23" s="1208"/>
    </row>
    <row r="24" spans="1:9" ht="15.65" customHeight="1" x14ac:dyDescent="0.25">
      <c r="A24" s="1203"/>
      <c r="B24" s="949"/>
      <c r="C24" s="949"/>
      <c r="D24" s="949"/>
      <c r="E24" s="1204"/>
      <c r="F24" s="1205"/>
      <c r="G24" s="1206"/>
      <c r="H24" s="1207">
        <f t="shared" si="1"/>
        <v>0</v>
      </c>
      <c r="I24" s="1208"/>
    </row>
    <row r="25" spans="1:9" ht="15.65" customHeight="1" x14ac:dyDescent="0.25">
      <c r="A25" s="1188"/>
      <c r="B25" s="1189"/>
      <c r="C25" s="1189"/>
      <c r="D25" s="1189"/>
      <c r="E25" s="1190"/>
      <c r="F25" s="1191"/>
      <c r="G25" s="1192"/>
      <c r="H25" s="1207">
        <f t="shared" si="1"/>
        <v>0</v>
      </c>
      <c r="I25" s="1208"/>
    </row>
    <row r="26" spans="1:9" ht="15.65" customHeight="1" x14ac:dyDescent="0.25">
      <c r="A26" s="1203"/>
      <c r="B26" s="949"/>
      <c r="C26" s="949"/>
      <c r="D26" s="949"/>
      <c r="E26" s="1204"/>
      <c r="F26" s="1205"/>
      <c r="G26" s="1206"/>
      <c r="H26" s="1207">
        <f t="shared" si="1"/>
        <v>0</v>
      </c>
      <c r="I26" s="1208"/>
    </row>
    <row r="27" spans="1:9" ht="15.65" customHeight="1" x14ac:dyDescent="0.25">
      <c r="A27" s="1188"/>
      <c r="B27" s="1189"/>
      <c r="C27" s="1189"/>
      <c r="D27" s="1189"/>
      <c r="E27" s="1190"/>
      <c r="F27" s="1191"/>
      <c r="G27" s="1192"/>
      <c r="H27" s="1207">
        <f t="shared" si="1"/>
        <v>0</v>
      </c>
      <c r="I27" s="1208"/>
    </row>
    <row r="28" spans="1:9" ht="15.65" customHeight="1" thickBot="1" x14ac:dyDescent="0.3">
      <c r="A28" s="1188"/>
      <c r="B28" s="1189"/>
      <c r="C28" s="1189"/>
      <c r="D28" s="1189"/>
      <c r="E28" s="1190"/>
      <c r="F28" s="1193"/>
      <c r="G28" s="1194"/>
      <c r="H28" s="1199">
        <f t="shared" si="1"/>
        <v>0</v>
      </c>
      <c r="I28" s="1200"/>
    </row>
    <row r="29" spans="1:9" ht="15.65" customHeight="1" thickBot="1" x14ac:dyDescent="0.35">
      <c r="A29" s="1183" t="s">
        <v>502</v>
      </c>
      <c r="B29" s="1184"/>
      <c r="C29" s="1184"/>
      <c r="D29" s="1184"/>
      <c r="E29" s="1185"/>
      <c r="F29" s="1186">
        <f>SUM(F20:G28)</f>
        <v>0</v>
      </c>
      <c r="G29" s="1187"/>
      <c r="H29" s="1201">
        <f t="shared" si="1"/>
        <v>0</v>
      </c>
      <c r="I29" s="1202"/>
    </row>
    <row r="31" spans="1:9" ht="37.5" customHeight="1" thickBot="1" x14ac:dyDescent="0.35">
      <c r="A31" s="1102" t="s">
        <v>1319</v>
      </c>
      <c r="B31" s="1102"/>
      <c r="C31" s="1102"/>
      <c r="D31" s="1102"/>
      <c r="E31" s="1102"/>
      <c r="F31" s="1102"/>
      <c r="G31" s="1102"/>
      <c r="H31" s="1102"/>
      <c r="I31" s="1102"/>
    </row>
    <row r="32" spans="1:9" x14ac:dyDescent="0.25">
      <c r="A32" s="1094" t="s">
        <v>2092</v>
      </c>
      <c r="B32" s="1095"/>
      <c r="C32" s="1095"/>
      <c r="D32" s="1095"/>
      <c r="E32" s="1096"/>
      <c r="F32" s="1094" t="s">
        <v>1320</v>
      </c>
      <c r="G32" s="1096"/>
      <c r="H32" s="1094" t="s">
        <v>1450</v>
      </c>
      <c r="I32" s="1096"/>
    </row>
    <row r="33" spans="1:9" ht="37.5" customHeight="1" thickBot="1" x14ac:dyDescent="0.3">
      <c r="A33" s="1097"/>
      <c r="B33" s="1098"/>
      <c r="C33" s="1098"/>
      <c r="D33" s="1098"/>
      <c r="E33" s="1099"/>
      <c r="F33" s="1097"/>
      <c r="G33" s="1099"/>
      <c r="H33" s="1097"/>
      <c r="I33" s="1099"/>
    </row>
    <row r="34" spans="1:9" ht="15.65" customHeight="1" x14ac:dyDescent="0.25">
      <c r="A34" s="1195"/>
      <c r="B34" s="982"/>
      <c r="C34" s="982"/>
      <c r="D34" s="982"/>
      <c r="E34" s="1196"/>
      <c r="F34" s="1197"/>
      <c r="G34" s="1198"/>
      <c r="H34" s="1197"/>
      <c r="I34" s="1198"/>
    </row>
    <row r="35" spans="1:9" ht="15.65" customHeight="1" x14ac:dyDescent="0.25">
      <c r="A35" s="1188"/>
      <c r="B35" s="1189"/>
      <c r="C35" s="1189"/>
      <c r="D35" s="1189"/>
      <c r="E35" s="1190"/>
      <c r="F35" s="1191"/>
      <c r="G35" s="1192"/>
      <c r="H35" s="1191"/>
      <c r="I35" s="1192"/>
    </row>
    <row r="36" spans="1:9" ht="15.65" customHeight="1" x14ac:dyDescent="0.25">
      <c r="A36" s="1188"/>
      <c r="B36" s="1189"/>
      <c r="C36" s="1189"/>
      <c r="D36" s="1189"/>
      <c r="E36" s="1190"/>
      <c r="F36" s="1191"/>
      <c r="G36" s="1192"/>
      <c r="H36" s="1191"/>
      <c r="I36" s="1192"/>
    </row>
    <row r="37" spans="1:9" ht="15.65" customHeight="1" x14ac:dyDescent="0.25">
      <c r="A37" s="1188"/>
      <c r="B37" s="1189"/>
      <c r="C37" s="1189"/>
      <c r="D37" s="1189"/>
      <c r="E37" s="1190"/>
      <c r="F37" s="1191"/>
      <c r="G37" s="1192"/>
      <c r="H37" s="1191"/>
      <c r="I37" s="1192"/>
    </row>
    <row r="38" spans="1:9" ht="15.65" customHeight="1" x14ac:dyDescent="0.25">
      <c r="A38" s="1188"/>
      <c r="B38" s="1189"/>
      <c r="C38" s="1189"/>
      <c r="D38" s="1189"/>
      <c r="E38" s="1190"/>
      <c r="F38" s="1191"/>
      <c r="G38" s="1192"/>
      <c r="H38" s="1191"/>
      <c r="I38" s="1192"/>
    </row>
    <row r="39" spans="1:9" ht="15.65" customHeight="1" thickBot="1" x14ac:dyDescent="0.3">
      <c r="A39" s="1188"/>
      <c r="B39" s="1189"/>
      <c r="C39" s="1189"/>
      <c r="D39" s="1189"/>
      <c r="E39" s="1190"/>
      <c r="F39" s="1193"/>
      <c r="G39" s="1194"/>
      <c r="H39" s="1193"/>
      <c r="I39" s="1194"/>
    </row>
    <row r="40" spans="1:9" ht="15.65" customHeight="1" thickBot="1" x14ac:dyDescent="0.35">
      <c r="A40" s="1183" t="s">
        <v>502</v>
      </c>
      <c r="B40" s="1184"/>
      <c r="C40" s="1184"/>
      <c r="D40" s="1184"/>
      <c r="E40" s="1185"/>
      <c r="F40" s="1186">
        <f>SUM(F34:G39)</f>
        <v>0</v>
      </c>
      <c r="G40" s="1187"/>
      <c r="H40" s="1186">
        <f>SUM(H34:I39)</f>
        <v>0</v>
      </c>
      <c r="I40" s="1187"/>
    </row>
  </sheetData>
  <mergeCells count="91">
    <mergeCell ref="G6:I6"/>
    <mergeCell ref="G7:H7"/>
    <mergeCell ref="E9:F9"/>
    <mergeCell ref="H1:I1"/>
    <mergeCell ref="H2:I2"/>
    <mergeCell ref="A4:I4"/>
    <mergeCell ref="A5:I5"/>
    <mergeCell ref="A6:D7"/>
    <mergeCell ref="E6:F7"/>
    <mergeCell ref="G8:H8"/>
    <mergeCell ref="G9:H9"/>
    <mergeCell ref="E8:F8"/>
    <mergeCell ref="A8:D8"/>
    <mergeCell ref="A9:D9"/>
    <mergeCell ref="G10:H10"/>
    <mergeCell ref="G11:H11"/>
    <mergeCell ref="G12:H12"/>
    <mergeCell ref="G13:H13"/>
    <mergeCell ref="E10:F10"/>
    <mergeCell ref="E11:F11"/>
    <mergeCell ref="E12:F12"/>
    <mergeCell ref="A10:D10"/>
    <mergeCell ref="A11:D11"/>
    <mergeCell ref="A12:D12"/>
    <mergeCell ref="A13:D13"/>
    <mergeCell ref="A18:E19"/>
    <mergeCell ref="E13:F13"/>
    <mergeCell ref="E14:F14"/>
    <mergeCell ref="E15:F15"/>
    <mergeCell ref="H18:I19"/>
    <mergeCell ref="A14:D14"/>
    <mergeCell ref="A15:D15"/>
    <mergeCell ref="A17:I17"/>
    <mergeCell ref="G14:H14"/>
    <mergeCell ref="G15:H15"/>
    <mergeCell ref="F18:G19"/>
    <mergeCell ref="H20:I20"/>
    <mergeCell ref="F20:G20"/>
    <mergeCell ref="A20:E20"/>
    <mergeCell ref="H21:I21"/>
    <mergeCell ref="F21:G21"/>
    <mergeCell ref="A21:E21"/>
    <mergeCell ref="A22:E22"/>
    <mergeCell ref="F22:G22"/>
    <mergeCell ref="H22:I22"/>
    <mergeCell ref="A23:E23"/>
    <mergeCell ref="F23:G23"/>
    <mergeCell ref="H23:I23"/>
    <mergeCell ref="A24:E24"/>
    <mergeCell ref="F24:G24"/>
    <mergeCell ref="H24:I24"/>
    <mergeCell ref="A25:E25"/>
    <mergeCell ref="F25:G25"/>
    <mergeCell ref="H25:I25"/>
    <mergeCell ref="A26:E26"/>
    <mergeCell ref="F26:G26"/>
    <mergeCell ref="H26:I26"/>
    <mergeCell ref="A27:E27"/>
    <mergeCell ref="F27:G27"/>
    <mergeCell ref="H27:I27"/>
    <mergeCell ref="A28:E28"/>
    <mergeCell ref="F28:G28"/>
    <mergeCell ref="H28:I28"/>
    <mergeCell ref="A29:E29"/>
    <mergeCell ref="F29:G29"/>
    <mergeCell ref="H29:I29"/>
    <mergeCell ref="A37:E37"/>
    <mergeCell ref="F37:G37"/>
    <mergeCell ref="H37:I37"/>
    <mergeCell ref="H35:I35"/>
    <mergeCell ref="A31:I31"/>
    <mergeCell ref="A32:E33"/>
    <mergeCell ref="F32:G33"/>
    <mergeCell ref="H32:I33"/>
    <mergeCell ref="A34:E34"/>
    <mergeCell ref="F34:G34"/>
    <mergeCell ref="H34:I34"/>
    <mergeCell ref="F35:G35"/>
    <mergeCell ref="A35:E35"/>
    <mergeCell ref="A36:E36"/>
    <mergeCell ref="F36:G36"/>
    <mergeCell ref="H36:I36"/>
    <mergeCell ref="A40:E40"/>
    <mergeCell ref="F40:G40"/>
    <mergeCell ref="H40:I40"/>
    <mergeCell ref="A38:E38"/>
    <mergeCell ref="F38:G38"/>
    <mergeCell ref="H38:I38"/>
    <mergeCell ref="A39:E39"/>
    <mergeCell ref="F39:G39"/>
    <mergeCell ref="H39:I39"/>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pageSetUpPr fitToPage="1"/>
  </sheetPr>
  <dimension ref="A1:E1584"/>
  <sheetViews>
    <sheetView workbookViewId="0">
      <selection activeCell="D4" sqref="D4:E4"/>
    </sheetView>
  </sheetViews>
  <sheetFormatPr defaultRowHeight="12.5" x14ac:dyDescent="0.25"/>
  <cols>
    <col min="1" max="1" width="7.54296875" bestFit="1" customWidth="1"/>
    <col min="2" max="2" width="39.7265625" customWidth="1"/>
    <col min="3" max="3" width="15.453125" customWidth="1"/>
    <col min="4" max="4" width="8.26953125" customWidth="1"/>
    <col min="5" max="5" width="22.26953125" customWidth="1"/>
  </cols>
  <sheetData>
    <row r="1" spans="1:5" x14ac:dyDescent="0.25">
      <c r="A1" s="619">
        <f>Title!B12</f>
        <v>0</v>
      </c>
      <c r="E1" s="623" t="str">
        <f>'75'!E1</f>
        <v>For The Year Ended</v>
      </c>
    </row>
    <row r="2" spans="1:5" ht="13" thickBot="1" x14ac:dyDescent="0.3">
      <c r="A2" t="s">
        <v>8</v>
      </c>
      <c r="E2" s="165">
        <f>Title!F37</f>
        <v>45657</v>
      </c>
    </row>
    <row r="3" spans="1:5" ht="29.25" customHeight="1" thickBot="1" x14ac:dyDescent="0.35">
      <c r="A3" s="1235" t="s">
        <v>248</v>
      </c>
      <c r="B3" s="1235"/>
      <c r="C3" s="1235"/>
      <c r="D3" s="1235"/>
      <c r="E3" s="1235"/>
    </row>
    <row r="4" spans="1:5" ht="27.4" customHeight="1" thickBot="1" x14ac:dyDescent="0.3">
      <c r="A4" s="578" t="s">
        <v>1826</v>
      </c>
      <c r="B4" s="1236" t="s">
        <v>2094</v>
      </c>
      <c r="C4" s="1237"/>
      <c r="D4" s="1236" t="s">
        <v>2095</v>
      </c>
      <c r="E4" s="1242"/>
    </row>
    <row r="5" spans="1:5" ht="27.4" customHeight="1" x14ac:dyDescent="0.3">
      <c r="A5" s="25"/>
      <c r="B5" s="1238" t="s">
        <v>1309</v>
      </c>
      <c r="C5" s="1239"/>
      <c r="D5" s="1243"/>
      <c r="E5" s="1244"/>
    </row>
    <row r="6" spans="1:5" ht="15.4" customHeight="1" x14ac:dyDescent="0.3">
      <c r="A6" s="90"/>
      <c r="B6" s="1240" t="s">
        <v>1310</v>
      </c>
      <c r="C6" s="1241"/>
      <c r="D6" s="1245" t="s">
        <v>77</v>
      </c>
      <c r="E6" s="1246"/>
    </row>
    <row r="7" spans="1:5" ht="15.4" customHeight="1" x14ac:dyDescent="0.25">
      <c r="A7" s="90">
        <v>108</v>
      </c>
      <c r="B7" s="1170" t="s">
        <v>1805</v>
      </c>
      <c r="C7" s="1172"/>
      <c r="D7" s="1247">
        <v>0</v>
      </c>
      <c r="E7" s="1248"/>
    </row>
    <row r="8" spans="1:5" ht="15.4" customHeight="1" x14ac:dyDescent="0.25">
      <c r="A8" s="1155">
        <v>111.1</v>
      </c>
      <c r="B8" s="127" t="s">
        <v>1311</v>
      </c>
      <c r="C8" s="128"/>
      <c r="D8" s="1269">
        <v>0</v>
      </c>
      <c r="E8" s="1270"/>
    </row>
    <row r="9" spans="1:5" x14ac:dyDescent="0.25">
      <c r="A9" s="1156"/>
      <c r="B9" s="1249" t="s">
        <v>1806</v>
      </c>
      <c r="C9" s="1250"/>
      <c r="D9" s="1271"/>
      <c r="E9" s="1272"/>
    </row>
    <row r="10" spans="1:5" ht="15.4" customHeight="1" x14ac:dyDescent="0.25">
      <c r="A10" s="25">
        <v>111.2</v>
      </c>
      <c r="B10" s="1215" t="s">
        <v>1825</v>
      </c>
      <c r="C10" s="1216"/>
      <c r="D10" s="1225">
        <v>0</v>
      </c>
      <c r="E10" s="1226"/>
    </row>
    <row r="11" spans="1:5" ht="15.4" customHeight="1" x14ac:dyDescent="0.25">
      <c r="A11" s="90">
        <v>111.3</v>
      </c>
      <c r="B11" s="1170" t="s">
        <v>1807</v>
      </c>
      <c r="C11" s="1172"/>
      <c r="D11" s="1229">
        <v>0</v>
      </c>
      <c r="E11" s="1230"/>
    </row>
    <row r="12" spans="1:5" ht="15.4" customHeight="1" x14ac:dyDescent="0.3">
      <c r="A12" s="25"/>
      <c r="B12" s="923" t="s">
        <v>1808</v>
      </c>
      <c r="C12" s="924"/>
      <c r="D12" s="1227">
        <f>SUM(D7:D11)</f>
        <v>0</v>
      </c>
      <c r="E12" s="1228"/>
    </row>
    <row r="13" spans="1:5" ht="15.4" customHeight="1" x14ac:dyDescent="0.3">
      <c r="A13" s="90"/>
      <c r="B13" s="1217" t="s">
        <v>1312</v>
      </c>
      <c r="C13" s="1218"/>
      <c r="D13" s="1229">
        <v>0</v>
      </c>
      <c r="E13" s="1230"/>
    </row>
    <row r="14" spans="1:5" x14ac:dyDescent="0.25">
      <c r="A14" s="25">
        <v>109</v>
      </c>
      <c r="B14" s="1221" t="s">
        <v>1805</v>
      </c>
      <c r="C14" s="1222"/>
      <c r="D14" s="1231">
        <v>0</v>
      </c>
      <c r="E14" s="1232"/>
    </row>
    <row r="15" spans="1:5" x14ac:dyDescent="0.25">
      <c r="A15" s="90">
        <v>112</v>
      </c>
      <c r="B15" s="1170" t="s">
        <v>1809</v>
      </c>
      <c r="C15" s="1172"/>
      <c r="D15" s="1229">
        <v>0</v>
      </c>
      <c r="E15" s="1230"/>
    </row>
    <row r="16" spans="1:5" ht="13" x14ac:dyDescent="0.3">
      <c r="A16" s="25"/>
      <c r="B16" s="1251" t="s">
        <v>1810</v>
      </c>
      <c r="C16" s="1252"/>
      <c r="D16" s="1233">
        <f>SUM(D14:D15)</f>
        <v>0</v>
      </c>
      <c r="E16" s="1234"/>
    </row>
    <row r="17" spans="1:5" ht="15.4" customHeight="1" x14ac:dyDescent="0.3">
      <c r="A17" s="90"/>
      <c r="B17" s="1217" t="s">
        <v>1313</v>
      </c>
      <c r="C17" s="1218"/>
      <c r="D17" s="1273"/>
      <c r="E17" s="1274"/>
    </row>
    <row r="18" spans="1:5" ht="15.4" customHeight="1" x14ac:dyDescent="0.25">
      <c r="A18" s="25">
        <v>110</v>
      </c>
      <c r="B18" s="1215" t="s">
        <v>1805</v>
      </c>
      <c r="C18" s="1216"/>
      <c r="D18" s="1225">
        <v>0</v>
      </c>
      <c r="E18" s="1226"/>
    </row>
    <row r="19" spans="1:5" ht="15.4" customHeight="1" x14ac:dyDescent="0.25">
      <c r="A19" s="90">
        <v>113.2</v>
      </c>
      <c r="B19" s="1170" t="s">
        <v>1811</v>
      </c>
      <c r="C19" s="1172"/>
      <c r="D19" s="1229"/>
      <c r="E19" s="1230"/>
    </row>
    <row r="20" spans="1:5" ht="15.4" customHeight="1" x14ac:dyDescent="0.3">
      <c r="A20" s="25"/>
      <c r="B20" s="1219" t="s">
        <v>1812</v>
      </c>
      <c r="C20" s="1220"/>
      <c r="D20" s="1233">
        <f>SUM(D18:D19)</f>
        <v>0</v>
      </c>
      <c r="E20" s="1234"/>
    </row>
    <row r="21" spans="1:5" ht="15.4" customHeight="1" x14ac:dyDescent="0.25">
      <c r="A21" s="90">
        <v>113.1</v>
      </c>
      <c r="B21" s="1170" t="s">
        <v>1813</v>
      </c>
      <c r="C21" s="1172"/>
      <c r="D21" s="1229">
        <v>0</v>
      </c>
      <c r="E21" s="1230"/>
    </row>
    <row r="22" spans="1:5" ht="15.4" customHeight="1" x14ac:dyDescent="0.25">
      <c r="A22" s="25">
        <v>115</v>
      </c>
      <c r="B22" s="1221" t="s">
        <v>1814</v>
      </c>
      <c r="C22" s="1222"/>
      <c r="D22" s="1225">
        <v>0</v>
      </c>
      <c r="E22" s="1226"/>
    </row>
    <row r="23" spans="1:5" ht="15.4" customHeight="1" x14ac:dyDescent="0.3">
      <c r="A23" s="90"/>
      <c r="B23" s="903" t="s">
        <v>1815</v>
      </c>
      <c r="C23" s="904"/>
      <c r="D23" s="1223">
        <f>D22+D12+D20</f>
        <v>0</v>
      </c>
      <c r="E23" s="1224"/>
    </row>
    <row r="24" spans="1:5" ht="19.5" customHeight="1" thickBot="1" x14ac:dyDescent="0.35">
      <c r="A24" s="891" t="s">
        <v>1314</v>
      </c>
      <c r="B24" s="891"/>
      <c r="C24" s="891"/>
      <c r="D24" s="891"/>
      <c r="E24" s="891"/>
    </row>
    <row r="25" spans="1:5" ht="37.5" customHeight="1" thickBot="1" x14ac:dyDescent="0.3">
      <c r="A25" s="172" t="s">
        <v>1315</v>
      </c>
      <c r="B25" s="173" t="s">
        <v>2093</v>
      </c>
      <c r="C25" s="1236" t="s">
        <v>1338</v>
      </c>
      <c r="D25" s="1237"/>
      <c r="E25" s="174" t="s">
        <v>1804</v>
      </c>
    </row>
    <row r="26" spans="1:5" ht="15.4" customHeight="1" thickBot="1" x14ac:dyDescent="0.35">
      <c r="A26" s="25"/>
      <c r="B26" s="175" t="s">
        <v>1442</v>
      </c>
      <c r="C26" s="1255">
        <v>0</v>
      </c>
      <c r="D26" s="1256"/>
      <c r="E26" s="218">
        <v>0</v>
      </c>
    </row>
    <row r="27" spans="1:5" ht="15.4" customHeight="1" x14ac:dyDescent="0.25">
      <c r="A27" s="90"/>
      <c r="B27" s="130" t="s">
        <v>1339</v>
      </c>
      <c r="C27" s="1257"/>
      <c r="D27" s="1258"/>
      <c r="E27" s="177"/>
    </row>
    <row r="28" spans="1:5" ht="15.4" customHeight="1" x14ac:dyDescent="0.25">
      <c r="A28" s="186" t="s">
        <v>76</v>
      </c>
      <c r="B28" t="s">
        <v>1805</v>
      </c>
      <c r="C28" s="1205">
        <v>0</v>
      </c>
      <c r="D28" s="1253"/>
      <c r="E28" s="14">
        <v>0</v>
      </c>
    </row>
    <row r="29" spans="1:5" ht="15.4" customHeight="1" x14ac:dyDescent="0.25">
      <c r="A29" s="197" t="s">
        <v>88</v>
      </c>
      <c r="B29" s="89" t="s">
        <v>1816</v>
      </c>
      <c r="C29" s="1191">
        <v>0</v>
      </c>
      <c r="D29" s="1254"/>
      <c r="E29" s="100">
        <v>0</v>
      </c>
    </row>
    <row r="30" spans="1:5" ht="15.4" customHeight="1" x14ac:dyDescent="0.25">
      <c r="A30" s="186"/>
      <c r="B30" t="s">
        <v>1817</v>
      </c>
      <c r="C30" s="1205">
        <v>0</v>
      </c>
      <c r="D30" s="1253"/>
      <c r="E30" s="14">
        <v>0</v>
      </c>
    </row>
    <row r="31" spans="1:5" ht="15.4" customHeight="1" x14ac:dyDescent="0.3">
      <c r="A31" s="197"/>
      <c r="B31" s="772" t="s">
        <v>1897</v>
      </c>
      <c r="C31" s="1191">
        <v>0</v>
      </c>
      <c r="D31" s="1254"/>
      <c r="E31" s="100">
        <v>0</v>
      </c>
    </row>
    <row r="32" spans="1:5" ht="15.4" customHeight="1" thickBot="1" x14ac:dyDescent="0.3">
      <c r="A32" s="171"/>
      <c r="B32" s="126"/>
      <c r="C32" s="1193">
        <v>0</v>
      </c>
      <c r="D32" s="1261"/>
      <c r="E32" s="136">
        <v>0</v>
      </c>
    </row>
    <row r="33" spans="1:5" ht="15.4" customHeight="1" x14ac:dyDescent="0.3">
      <c r="A33" s="199"/>
      <c r="B33" s="41" t="s">
        <v>896</v>
      </c>
      <c r="C33" s="1262">
        <f>SUM(C27:D32)</f>
        <v>0</v>
      </c>
      <c r="D33" s="1263"/>
      <c r="E33" s="37">
        <f>SUM(E27:E32)</f>
        <v>0</v>
      </c>
    </row>
    <row r="34" spans="1:5" ht="15.4" customHeight="1" x14ac:dyDescent="0.25">
      <c r="A34" s="171"/>
      <c r="B34" s="89" t="s">
        <v>673</v>
      </c>
      <c r="C34" s="1179"/>
      <c r="D34" s="1264"/>
      <c r="E34" s="98"/>
    </row>
    <row r="35" spans="1:5" ht="15.4" customHeight="1" x14ac:dyDescent="0.25">
      <c r="A35" s="186"/>
      <c r="B35" t="s">
        <v>1818</v>
      </c>
      <c r="C35" s="1205">
        <v>0</v>
      </c>
      <c r="D35" s="1253"/>
      <c r="E35" s="14">
        <v>0</v>
      </c>
    </row>
    <row r="36" spans="1:5" ht="15.4" customHeight="1" x14ac:dyDescent="0.25">
      <c r="A36" s="197"/>
      <c r="B36" s="89" t="s">
        <v>1819</v>
      </c>
      <c r="C36" s="1191">
        <v>0</v>
      </c>
      <c r="D36" s="1254"/>
      <c r="E36" s="100">
        <v>0</v>
      </c>
    </row>
    <row r="37" spans="1:5" ht="15.4" customHeight="1" x14ac:dyDescent="0.25">
      <c r="A37" s="186"/>
      <c r="B37" t="s">
        <v>1820</v>
      </c>
      <c r="C37" s="1205">
        <v>0</v>
      </c>
      <c r="D37" s="1253"/>
      <c r="E37" s="14">
        <v>0</v>
      </c>
    </row>
    <row r="38" spans="1:5" ht="15.4" customHeight="1" x14ac:dyDescent="0.3">
      <c r="A38" s="197"/>
      <c r="B38" s="110" t="s">
        <v>1821</v>
      </c>
      <c r="C38" s="1259">
        <f>C35+C36-C37</f>
        <v>0</v>
      </c>
      <c r="D38" s="1260"/>
      <c r="E38" s="115">
        <f>E35+E36-E37</f>
        <v>0</v>
      </c>
    </row>
    <row r="39" spans="1:5" ht="15.4" customHeight="1" x14ac:dyDescent="0.3">
      <c r="A39" s="171"/>
      <c r="B39" s="772" t="s">
        <v>1898</v>
      </c>
      <c r="C39" s="1191">
        <v>0</v>
      </c>
      <c r="D39" s="1254"/>
      <c r="E39" s="100">
        <v>0</v>
      </c>
    </row>
    <row r="40" spans="1:5" ht="15.4" customHeight="1" thickBot="1" x14ac:dyDescent="0.3">
      <c r="A40" s="199"/>
      <c r="C40" s="1193">
        <v>0</v>
      </c>
      <c r="D40" s="1194"/>
      <c r="E40" s="14">
        <v>0</v>
      </c>
    </row>
    <row r="41" spans="1:5" ht="15.4" customHeight="1" thickBot="1" x14ac:dyDescent="0.35">
      <c r="A41" s="200"/>
      <c r="B41" s="110" t="s">
        <v>1822</v>
      </c>
      <c r="C41" s="1265">
        <f>C26+C33+C38+C39+C40</f>
        <v>0</v>
      </c>
      <c r="D41" s="1266"/>
      <c r="E41" s="219">
        <f>E26+E33-E36-E38+E39+E40</f>
        <v>0</v>
      </c>
    </row>
    <row r="42" spans="1:5" ht="15.4" customHeight="1" thickTop="1" x14ac:dyDescent="0.25">
      <c r="A42" s="200"/>
      <c r="B42" s="89" t="s">
        <v>1823</v>
      </c>
      <c r="C42" s="1049"/>
      <c r="D42" s="1050"/>
      <c r="E42" s="98"/>
    </row>
    <row r="43" spans="1:5" ht="15.4" customHeight="1" x14ac:dyDescent="0.25">
      <c r="A43" s="227">
        <v>101104</v>
      </c>
      <c r="B43" t="s">
        <v>1824</v>
      </c>
      <c r="C43" s="1267">
        <v>0</v>
      </c>
      <c r="D43" s="1268"/>
      <c r="E43" s="14">
        <v>0</v>
      </c>
    </row>
    <row r="44" spans="1:5" ht="15.4" customHeight="1" x14ac:dyDescent="0.25">
      <c r="A44" s="90"/>
      <c r="B44" s="89" t="s">
        <v>674</v>
      </c>
      <c r="C44" s="1191"/>
      <c r="D44" s="1254"/>
      <c r="E44" s="98"/>
    </row>
    <row r="45" spans="1:5" ht="15.4" customHeight="1" x14ac:dyDescent="0.3">
      <c r="A45" s="25"/>
      <c r="B45" s="762" t="s">
        <v>1899</v>
      </c>
      <c r="C45" s="1267">
        <v>0</v>
      </c>
      <c r="D45" s="1268"/>
      <c r="E45" s="14">
        <v>0</v>
      </c>
    </row>
    <row r="46" spans="1:5" ht="15.4" customHeight="1" x14ac:dyDescent="0.3">
      <c r="A46" s="90"/>
      <c r="B46" s="772" t="s">
        <v>1900</v>
      </c>
      <c r="C46" s="1191">
        <v>0</v>
      </c>
      <c r="D46" s="1254"/>
      <c r="E46" s="98">
        <v>0</v>
      </c>
    </row>
    <row r="47" spans="1:5" x14ac:dyDescent="0.25">
      <c r="A47" s="90"/>
      <c r="B47" s="89"/>
      <c r="C47" s="1191">
        <v>0</v>
      </c>
      <c r="D47" s="1192"/>
      <c r="E47" s="98">
        <v>0</v>
      </c>
    </row>
    <row r="48" spans="1:5" ht="13" thickBot="1" x14ac:dyDescent="0.3">
      <c r="A48" s="179"/>
      <c r="B48" s="176"/>
      <c r="C48" s="1193">
        <v>0</v>
      </c>
      <c r="D48" s="1261"/>
      <c r="E48" s="201">
        <v>0</v>
      </c>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sheetData>
  <mergeCells count="65">
    <mergeCell ref="D8:E9"/>
    <mergeCell ref="D10:E10"/>
    <mergeCell ref="D11:E11"/>
    <mergeCell ref="D19:E19"/>
    <mergeCell ref="D18:E18"/>
    <mergeCell ref="D17:E17"/>
    <mergeCell ref="C47:D47"/>
    <mergeCell ref="C48:D48"/>
    <mergeCell ref="C39:D39"/>
    <mergeCell ref="C41:D41"/>
    <mergeCell ref="C45:D45"/>
    <mergeCell ref="C46:D46"/>
    <mergeCell ref="C42:D42"/>
    <mergeCell ref="C43:D43"/>
    <mergeCell ref="C44:D44"/>
    <mergeCell ref="C40:D40"/>
    <mergeCell ref="C35:D35"/>
    <mergeCell ref="C36:D36"/>
    <mergeCell ref="C37:D37"/>
    <mergeCell ref="C38:D38"/>
    <mergeCell ref="C32:D32"/>
    <mergeCell ref="C33:D33"/>
    <mergeCell ref="C34:D34"/>
    <mergeCell ref="C28:D28"/>
    <mergeCell ref="C29:D29"/>
    <mergeCell ref="C30:D30"/>
    <mergeCell ref="C31:D31"/>
    <mergeCell ref="A24:E24"/>
    <mergeCell ref="C25:D25"/>
    <mergeCell ref="C26:D26"/>
    <mergeCell ref="C27:D27"/>
    <mergeCell ref="A3:E3"/>
    <mergeCell ref="B4:C4"/>
    <mergeCell ref="B5:C5"/>
    <mergeCell ref="B22:C22"/>
    <mergeCell ref="B6:C6"/>
    <mergeCell ref="B7:C7"/>
    <mergeCell ref="D4:E4"/>
    <mergeCell ref="D5:E5"/>
    <mergeCell ref="D6:E6"/>
    <mergeCell ref="D7:E7"/>
    <mergeCell ref="B9:C9"/>
    <mergeCell ref="A8:A9"/>
    <mergeCell ref="B16:C16"/>
    <mergeCell ref="B11:C11"/>
    <mergeCell ref="B21:C21"/>
    <mergeCell ref="D21:E21"/>
    <mergeCell ref="D23:E23"/>
    <mergeCell ref="D22:E22"/>
    <mergeCell ref="D12:E12"/>
    <mergeCell ref="D13:E13"/>
    <mergeCell ref="D14:E14"/>
    <mergeCell ref="D15:E15"/>
    <mergeCell ref="D16:E16"/>
    <mergeCell ref="D20:E20"/>
    <mergeCell ref="B23:C23"/>
    <mergeCell ref="B10:C10"/>
    <mergeCell ref="B17:C17"/>
    <mergeCell ref="B18:C18"/>
    <mergeCell ref="B19:C19"/>
    <mergeCell ref="B20:C20"/>
    <mergeCell ref="B13:C13"/>
    <mergeCell ref="B14:C14"/>
    <mergeCell ref="B15:C15"/>
    <mergeCell ref="B12:C12"/>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pageSetUpPr fitToPage="1"/>
  </sheetPr>
  <dimension ref="A1:G45"/>
  <sheetViews>
    <sheetView workbookViewId="0">
      <selection activeCell="G28" sqref="G28"/>
    </sheetView>
  </sheetViews>
  <sheetFormatPr defaultRowHeight="12.5" x14ac:dyDescent="0.25"/>
  <cols>
    <col min="1" max="1" width="31" customWidth="1"/>
    <col min="2" max="3" width="12" customWidth="1"/>
    <col min="4" max="6" width="12.26953125" customWidth="1"/>
    <col min="7" max="7" width="17.7265625" bestFit="1" customWidth="1"/>
  </cols>
  <sheetData>
    <row r="1" spans="1:7" x14ac:dyDescent="0.25">
      <c r="A1" s="619">
        <f>Title!B12</f>
        <v>0</v>
      </c>
      <c r="G1" s="624" t="str">
        <f>'76'!E1</f>
        <v>For The Year Ended</v>
      </c>
    </row>
    <row r="2" spans="1:7" ht="13" thickBot="1" x14ac:dyDescent="0.3">
      <c r="A2" t="s">
        <v>8</v>
      </c>
      <c r="G2" s="165">
        <f>Title!F37</f>
        <v>45657</v>
      </c>
    </row>
    <row r="3" spans="1:7" x14ac:dyDescent="0.25">
      <c r="G3" s="105"/>
    </row>
    <row r="4" spans="1:7" ht="24.75" customHeight="1" x14ac:dyDescent="0.25">
      <c r="A4" s="1291" t="s">
        <v>904</v>
      </c>
      <c r="B4" s="1292"/>
      <c r="C4" s="1292"/>
      <c r="D4" s="1292"/>
      <c r="E4" s="1292"/>
      <c r="F4" s="1292"/>
      <c r="G4" s="1292"/>
    </row>
    <row r="5" spans="1:7" x14ac:dyDescent="0.25">
      <c r="A5" s="1281" t="s">
        <v>1625</v>
      </c>
      <c r="B5" s="1281"/>
      <c r="C5" s="1281"/>
      <c r="D5" s="1281"/>
      <c r="E5" s="1281"/>
      <c r="F5" s="1281"/>
      <c r="G5" s="1281"/>
    </row>
    <row r="6" spans="1:7" ht="39" customHeight="1" thickBot="1" x14ac:dyDescent="0.35">
      <c r="A6" s="1293" t="s">
        <v>675</v>
      </c>
      <c r="B6" s="1293"/>
      <c r="C6" s="1293"/>
      <c r="D6" s="1293"/>
      <c r="E6" s="1293"/>
      <c r="F6" s="1293"/>
      <c r="G6" s="1293"/>
    </row>
    <row r="7" spans="1:7" ht="29.25" customHeight="1" thickBot="1" x14ac:dyDescent="0.3">
      <c r="A7" s="1294" t="s">
        <v>2096</v>
      </c>
      <c r="B7" s="1295"/>
      <c r="C7" s="1295"/>
      <c r="D7" s="1296"/>
      <c r="E7" s="1297" t="s">
        <v>2097</v>
      </c>
      <c r="F7" s="1295"/>
      <c r="G7" s="1298"/>
    </row>
    <row r="8" spans="1:7" ht="15.4" customHeight="1" x14ac:dyDescent="0.25">
      <c r="A8" s="1286"/>
      <c r="B8" s="1287"/>
      <c r="C8" s="1287"/>
      <c r="D8" s="1288"/>
      <c r="E8" s="1271">
        <v>0</v>
      </c>
      <c r="F8" s="1289"/>
      <c r="G8" s="1290"/>
    </row>
    <row r="9" spans="1:7" ht="15.4" customHeight="1" x14ac:dyDescent="0.25">
      <c r="A9" s="1299" t="s">
        <v>77</v>
      </c>
      <c r="B9" s="1300"/>
      <c r="C9" s="1300"/>
      <c r="D9" s="1301"/>
      <c r="E9" s="1271">
        <v>0</v>
      </c>
      <c r="F9" s="1289"/>
      <c r="G9" s="1290"/>
    </row>
    <row r="10" spans="1:7" ht="15.4" customHeight="1" x14ac:dyDescent="0.25">
      <c r="A10" s="1299"/>
      <c r="B10" s="1300"/>
      <c r="C10" s="1300"/>
      <c r="D10" s="1301"/>
      <c r="E10" s="1271">
        <v>0</v>
      </c>
      <c r="F10" s="1289"/>
      <c r="G10" s="1290"/>
    </row>
    <row r="11" spans="1:7" ht="15.4" customHeight="1" x14ac:dyDescent="0.25">
      <c r="A11" s="1299"/>
      <c r="B11" s="1300"/>
      <c r="C11" s="1300"/>
      <c r="D11" s="1301"/>
      <c r="E11" s="1271">
        <v>0</v>
      </c>
      <c r="F11" s="1289"/>
      <c r="G11" s="1290"/>
    </row>
    <row r="12" spans="1:7" ht="15.4" customHeight="1" x14ac:dyDescent="0.25">
      <c r="A12" s="1299"/>
      <c r="B12" s="1300"/>
      <c r="C12" s="1300"/>
      <c r="D12" s="1301"/>
      <c r="E12" s="1302">
        <v>0</v>
      </c>
      <c r="F12" s="1289"/>
      <c r="G12" s="1290"/>
    </row>
    <row r="13" spans="1:7" ht="15.4" customHeight="1" x14ac:dyDescent="0.25">
      <c r="A13" s="1299"/>
      <c r="B13" s="1300"/>
      <c r="C13" s="1300"/>
      <c r="D13" s="1301"/>
      <c r="E13" s="1302">
        <v>0</v>
      </c>
      <c r="F13" s="1289"/>
      <c r="G13" s="1290"/>
    </row>
    <row r="14" spans="1:7" ht="15.4" customHeight="1" x14ac:dyDescent="0.25">
      <c r="A14" s="1299"/>
      <c r="B14" s="1300"/>
      <c r="C14" s="1300"/>
      <c r="D14" s="1301"/>
      <c r="E14" s="1302">
        <v>0</v>
      </c>
      <c r="F14" s="1289"/>
      <c r="G14" s="1290"/>
    </row>
    <row r="15" spans="1:7" ht="15.4" customHeight="1" x14ac:dyDescent="0.25">
      <c r="A15" s="1299"/>
      <c r="B15" s="1300"/>
      <c r="C15" s="1300"/>
      <c r="D15" s="1301"/>
      <c r="E15" s="1302">
        <v>0</v>
      </c>
      <c r="F15" s="1289"/>
      <c r="G15" s="1290"/>
    </row>
    <row r="16" spans="1:7" ht="15.4" customHeight="1" x14ac:dyDescent="0.25">
      <c r="A16" s="1299"/>
      <c r="B16" s="1300"/>
      <c r="C16" s="1300"/>
      <c r="D16" s="1301"/>
      <c r="E16" s="1302">
        <v>0</v>
      </c>
      <c r="F16" s="1289"/>
      <c r="G16" s="1290"/>
    </row>
    <row r="17" spans="1:7" ht="15.4" customHeight="1" x14ac:dyDescent="0.25">
      <c r="A17" s="1299"/>
      <c r="B17" s="1300"/>
      <c r="C17" s="1300"/>
      <c r="D17" s="1301"/>
      <c r="E17" s="1302">
        <v>0</v>
      </c>
      <c r="F17" s="1289"/>
      <c r="G17" s="1290"/>
    </row>
    <row r="18" spans="1:7" ht="15.4" customHeight="1" x14ac:dyDescent="0.25">
      <c r="A18" s="1299"/>
      <c r="B18" s="1300"/>
      <c r="C18" s="1300"/>
      <c r="D18" s="1301"/>
      <c r="E18" s="1302">
        <v>0</v>
      </c>
      <c r="F18" s="1289"/>
      <c r="G18" s="1290"/>
    </row>
    <row r="19" spans="1:7" ht="15.4" customHeight="1" x14ac:dyDescent="0.25">
      <c r="A19" s="1299"/>
      <c r="B19" s="1300"/>
      <c r="C19" s="1300"/>
      <c r="D19" s="1301"/>
      <c r="E19" s="1302">
        <v>0</v>
      </c>
      <c r="F19" s="1289"/>
      <c r="G19" s="1290"/>
    </row>
    <row r="20" spans="1:7" ht="15.4" customHeight="1" x14ac:dyDescent="0.25">
      <c r="A20" s="1299"/>
      <c r="B20" s="1300"/>
      <c r="C20" s="1300"/>
      <c r="D20" s="1301"/>
      <c r="E20" s="1302">
        <v>0</v>
      </c>
      <c r="F20" s="1289"/>
      <c r="G20" s="1290"/>
    </row>
    <row r="21" spans="1:7" ht="15.4" customHeight="1" x14ac:dyDescent="0.25">
      <c r="A21" s="1299"/>
      <c r="B21" s="1300"/>
      <c r="C21" s="1300"/>
      <c r="D21" s="1301"/>
      <c r="E21" s="1302">
        <v>0</v>
      </c>
      <c r="F21" s="1289"/>
      <c r="G21" s="1290"/>
    </row>
    <row r="22" spans="1:7" ht="14.25" customHeight="1" x14ac:dyDescent="0.25">
      <c r="A22" s="1299"/>
      <c r="B22" s="1300"/>
      <c r="C22" s="1300"/>
      <c r="D22" s="1301"/>
      <c r="E22" s="1302">
        <v>0</v>
      </c>
      <c r="F22" s="1289"/>
      <c r="G22" s="1290"/>
    </row>
    <row r="23" spans="1:7" ht="15.4" customHeight="1" x14ac:dyDescent="0.25">
      <c r="A23" s="1299"/>
      <c r="B23" s="1300"/>
      <c r="C23" s="1300"/>
      <c r="D23" s="1301"/>
      <c r="E23" s="1273">
        <v>0</v>
      </c>
      <c r="F23" s="1303"/>
      <c r="G23" s="1274"/>
    </row>
    <row r="24" spans="1:7" ht="22.5" customHeight="1" x14ac:dyDescent="0.25">
      <c r="A24" s="1279" t="s">
        <v>1626</v>
      </c>
      <c r="B24" s="1280"/>
      <c r="C24" s="1280"/>
      <c r="D24" s="1280"/>
      <c r="E24" s="1280"/>
      <c r="F24" s="1280"/>
      <c r="G24" s="1280"/>
    </row>
    <row r="25" spans="1:7" ht="13" thickBot="1" x14ac:dyDescent="0.3">
      <c r="A25" s="1281"/>
      <c r="B25" s="1281"/>
      <c r="C25" s="1281"/>
      <c r="D25" s="1281"/>
      <c r="E25" s="1281"/>
      <c r="F25" s="1281"/>
      <c r="G25" s="1281"/>
    </row>
    <row r="26" spans="1:7" ht="13" x14ac:dyDescent="0.3">
      <c r="A26" s="1277" t="s">
        <v>2094</v>
      </c>
      <c r="B26" s="1275" t="s">
        <v>1438</v>
      </c>
      <c r="C26" s="1275" t="s">
        <v>1903</v>
      </c>
      <c r="D26" s="1275" t="s">
        <v>1902</v>
      </c>
      <c r="E26" s="1282" t="s">
        <v>1901</v>
      </c>
      <c r="F26" s="1283"/>
      <c r="G26" s="1284" t="s">
        <v>2098</v>
      </c>
    </row>
    <row r="27" spans="1:7" ht="60.75" customHeight="1" thickBot="1" x14ac:dyDescent="0.3">
      <c r="A27" s="1278"/>
      <c r="B27" s="1276"/>
      <c r="C27" s="1276"/>
      <c r="D27" s="1276"/>
      <c r="E27" s="167" t="s">
        <v>123</v>
      </c>
      <c r="F27" s="167" t="s">
        <v>124</v>
      </c>
      <c r="G27" s="1285"/>
    </row>
    <row r="28" spans="1:7" ht="15.4" customHeight="1" x14ac:dyDescent="0.25">
      <c r="A28" s="73" t="s">
        <v>1442</v>
      </c>
      <c r="B28" s="320">
        <v>0</v>
      </c>
      <c r="C28" s="319"/>
      <c r="D28" s="320"/>
      <c r="E28" s="319"/>
      <c r="F28" s="320"/>
      <c r="G28" s="321">
        <f>B28</f>
        <v>0</v>
      </c>
    </row>
    <row r="29" spans="1:7" ht="15.4" customHeight="1" x14ac:dyDescent="0.25">
      <c r="A29" s="88" t="s">
        <v>482</v>
      </c>
      <c r="B29" s="285">
        <v>0</v>
      </c>
      <c r="C29" s="248"/>
      <c r="D29" s="285"/>
      <c r="E29" s="248"/>
      <c r="F29" s="285"/>
      <c r="G29" s="322">
        <f t="shared" ref="G29:G44" si="0">B29</f>
        <v>0</v>
      </c>
    </row>
    <row r="30" spans="1:7" ht="15.4" customHeight="1" x14ac:dyDescent="0.25">
      <c r="A30" s="36" t="s">
        <v>121</v>
      </c>
      <c r="B30" s="320">
        <v>0</v>
      </c>
      <c r="C30" s="229"/>
      <c r="D30" s="320"/>
      <c r="E30" s="229"/>
      <c r="F30" s="320"/>
      <c r="G30" s="322">
        <f t="shared" si="0"/>
        <v>0</v>
      </c>
    </row>
    <row r="31" spans="1:7" ht="15.4" customHeight="1" x14ac:dyDescent="0.25">
      <c r="A31" s="88" t="s">
        <v>122</v>
      </c>
      <c r="B31" s="285">
        <v>0</v>
      </c>
      <c r="C31" s="248"/>
      <c r="D31" s="285"/>
      <c r="E31" s="248"/>
      <c r="F31" s="285"/>
      <c r="G31" s="322">
        <f t="shared" si="0"/>
        <v>0</v>
      </c>
    </row>
    <row r="32" spans="1:7" ht="15.4" customHeight="1" x14ac:dyDescent="0.3">
      <c r="A32" s="773" t="s">
        <v>1904</v>
      </c>
      <c r="B32" s="320">
        <v>0</v>
      </c>
      <c r="C32" s="229"/>
      <c r="D32" s="320"/>
      <c r="E32" s="229"/>
      <c r="F32" s="320"/>
      <c r="G32" s="322">
        <f t="shared" si="0"/>
        <v>0</v>
      </c>
    </row>
    <row r="33" spans="1:7" ht="15.4" customHeight="1" x14ac:dyDescent="0.25">
      <c r="A33" s="131"/>
      <c r="B33" s="285">
        <v>0</v>
      </c>
      <c r="C33" s="248"/>
      <c r="D33" s="285"/>
      <c r="E33" s="248"/>
      <c r="F33" s="285"/>
      <c r="G33" s="322">
        <f t="shared" si="0"/>
        <v>0</v>
      </c>
    </row>
    <row r="34" spans="1:7" ht="15.4" customHeight="1" x14ac:dyDescent="0.25">
      <c r="A34" s="55"/>
      <c r="B34" s="320">
        <v>0</v>
      </c>
      <c r="C34" s="229"/>
      <c r="D34" s="320"/>
      <c r="E34" s="229"/>
      <c r="F34" s="320"/>
      <c r="G34" s="322">
        <f t="shared" si="0"/>
        <v>0</v>
      </c>
    </row>
    <row r="35" spans="1:7" ht="15.4" customHeight="1" x14ac:dyDescent="0.25">
      <c r="A35" s="57"/>
      <c r="B35" s="323">
        <v>0</v>
      </c>
      <c r="C35" s="324"/>
      <c r="D35" s="323"/>
      <c r="E35" s="324"/>
      <c r="F35" s="323"/>
      <c r="G35" s="322">
        <f t="shared" si="0"/>
        <v>0</v>
      </c>
    </row>
    <row r="36" spans="1:7" ht="15.4" customHeight="1" x14ac:dyDescent="0.25">
      <c r="A36" s="131"/>
      <c r="B36" s="285">
        <v>0</v>
      </c>
      <c r="C36" s="248"/>
      <c r="D36" s="285"/>
      <c r="E36" s="248"/>
      <c r="F36" s="285"/>
      <c r="G36" s="322">
        <f t="shared" si="0"/>
        <v>0</v>
      </c>
    </row>
    <row r="37" spans="1:7" ht="15.4" customHeight="1" x14ac:dyDescent="0.25">
      <c r="A37" s="55"/>
      <c r="B37" s="277">
        <v>0</v>
      </c>
      <c r="C37" s="229"/>
      <c r="D37" s="277"/>
      <c r="E37" s="229"/>
      <c r="F37" s="277"/>
      <c r="G37" s="322">
        <f t="shared" si="0"/>
        <v>0</v>
      </c>
    </row>
    <row r="38" spans="1:7" ht="15.4" customHeight="1" x14ac:dyDescent="0.25">
      <c r="A38" s="131"/>
      <c r="B38" s="285">
        <v>0</v>
      </c>
      <c r="C38" s="248"/>
      <c r="D38" s="285"/>
      <c r="E38" s="248"/>
      <c r="F38" s="285"/>
      <c r="G38" s="322">
        <f t="shared" si="0"/>
        <v>0</v>
      </c>
    </row>
    <row r="39" spans="1:7" ht="15.4" customHeight="1" x14ac:dyDescent="0.25">
      <c r="A39" s="55"/>
      <c r="B39" s="320">
        <v>0</v>
      </c>
      <c r="C39" s="229"/>
      <c r="D39" s="320"/>
      <c r="E39" s="229"/>
      <c r="F39" s="320"/>
      <c r="G39" s="322">
        <f t="shared" si="0"/>
        <v>0</v>
      </c>
    </row>
    <row r="40" spans="1:7" ht="15.4" customHeight="1" x14ac:dyDescent="0.25">
      <c r="A40" s="131"/>
      <c r="B40" s="285">
        <v>0</v>
      </c>
      <c r="C40" s="248"/>
      <c r="D40" s="285"/>
      <c r="E40" s="248"/>
      <c r="F40" s="285"/>
      <c r="G40" s="322">
        <f t="shared" si="0"/>
        <v>0</v>
      </c>
    </row>
    <row r="41" spans="1:7" ht="15.4" customHeight="1" x14ac:dyDescent="0.25">
      <c r="A41" s="55"/>
      <c r="B41" s="320">
        <v>0</v>
      </c>
      <c r="C41" s="229"/>
      <c r="D41" s="320"/>
      <c r="E41" s="229"/>
      <c r="F41" s="320"/>
      <c r="G41" s="325">
        <f t="shared" si="0"/>
        <v>0</v>
      </c>
    </row>
    <row r="42" spans="1:7" ht="15.4" customHeight="1" x14ac:dyDescent="0.25">
      <c r="A42" s="131"/>
      <c r="B42" s="285">
        <v>0</v>
      </c>
      <c r="C42" s="248"/>
      <c r="D42" s="285"/>
      <c r="E42" s="248"/>
      <c r="F42" s="285"/>
      <c r="G42" s="322">
        <f t="shared" si="0"/>
        <v>0</v>
      </c>
    </row>
    <row r="43" spans="1:7" ht="15.4" customHeight="1" x14ac:dyDescent="0.25">
      <c r="A43" s="131"/>
      <c r="B43" s="320">
        <v>0</v>
      </c>
      <c r="C43" s="229"/>
      <c r="D43" s="320"/>
      <c r="E43" s="229"/>
      <c r="F43" s="320"/>
      <c r="G43" s="325">
        <f t="shared" si="0"/>
        <v>0</v>
      </c>
    </row>
    <row r="44" spans="1:7" ht="15.4" customHeight="1" thickBot="1" x14ac:dyDescent="0.3">
      <c r="A44" s="169"/>
      <c r="B44" s="258">
        <v>0</v>
      </c>
      <c r="C44" s="248"/>
      <c r="D44" s="285"/>
      <c r="E44" s="248"/>
      <c r="F44" s="285"/>
      <c r="G44" s="322">
        <f t="shared" si="0"/>
        <v>0</v>
      </c>
    </row>
    <row r="45" spans="1:7" ht="13" thickBot="1" x14ac:dyDescent="0.3">
      <c r="A45" s="91"/>
      <c r="B45" s="326">
        <f>SUM(B28:B44)</f>
        <v>0</v>
      </c>
      <c r="C45" s="326"/>
      <c r="D45" s="326"/>
      <c r="E45" s="326"/>
      <c r="F45" s="326"/>
      <c r="G45" s="327">
        <f>SUM(G28:G44)</f>
        <v>0</v>
      </c>
    </row>
  </sheetData>
  <mergeCells count="44">
    <mergeCell ref="A22:D22"/>
    <mergeCell ref="A23:D23"/>
    <mergeCell ref="E22:G22"/>
    <mergeCell ref="E23:G23"/>
    <mergeCell ref="A20:D20"/>
    <mergeCell ref="A21:D21"/>
    <mergeCell ref="E20:G20"/>
    <mergeCell ref="E21:G21"/>
    <mergeCell ref="A18:D18"/>
    <mergeCell ref="A19:D19"/>
    <mergeCell ref="E18:G18"/>
    <mergeCell ref="E19:G19"/>
    <mergeCell ref="A16:D16"/>
    <mergeCell ref="A17:D17"/>
    <mergeCell ref="E16:G16"/>
    <mergeCell ref="E17:G17"/>
    <mergeCell ref="A14:D14"/>
    <mergeCell ref="E14:G14"/>
    <mergeCell ref="A15:D15"/>
    <mergeCell ref="E15:G15"/>
    <mergeCell ref="A12:D12"/>
    <mergeCell ref="A13:D13"/>
    <mergeCell ref="E12:G12"/>
    <mergeCell ref="E13:G13"/>
    <mergeCell ref="A10:D10"/>
    <mergeCell ref="E10:G10"/>
    <mergeCell ref="A11:D11"/>
    <mergeCell ref="E11:G11"/>
    <mergeCell ref="A9:D9"/>
    <mergeCell ref="E9:G9"/>
    <mergeCell ref="A8:D8"/>
    <mergeCell ref="E8:G8"/>
    <mergeCell ref="A4:G4"/>
    <mergeCell ref="A5:G5"/>
    <mergeCell ref="A6:G6"/>
    <mergeCell ref="A7:D7"/>
    <mergeCell ref="E7:G7"/>
    <mergeCell ref="D26:D27"/>
    <mergeCell ref="B26:B27"/>
    <mergeCell ref="A26:A27"/>
    <mergeCell ref="A24:G25"/>
    <mergeCell ref="E26:F26"/>
    <mergeCell ref="G26:G27"/>
    <mergeCell ref="C26:C27"/>
  </mergeCells>
  <phoneticPr fontId="0" type="noConversion"/>
  <printOptions horizontalCentered="1"/>
  <pageMargins left="0" right="0" top="1" bottom="1" header="0" footer="0.5"/>
  <pageSetup scale="86" orientation="portrait" r:id="rId1"/>
  <headerFooter alignWithMargins="0">
    <oddFoote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pageSetUpPr fitToPage="1"/>
  </sheetPr>
  <dimension ref="A1:E47"/>
  <sheetViews>
    <sheetView zoomScaleNormal="100" workbookViewId="0">
      <selection activeCell="D24" sqref="D24:E24"/>
    </sheetView>
  </sheetViews>
  <sheetFormatPr defaultRowHeight="12.5" x14ac:dyDescent="0.25"/>
  <cols>
    <col min="1" max="1" width="40.26953125" customWidth="1"/>
    <col min="2" max="2" width="11.7265625" customWidth="1"/>
    <col min="3" max="3" width="10.54296875" customWidth="1"/>
    <col min="4" max="4" width="11.453125" customWidth="1"/>
    <col min="5" max="5" width="17.453125" customWidth="1"/>
  </cols>
  <sheetData>
    <row r="1" spans="1:5" x14ac:dyDescent="0.25">
      <c r="A1" s="619">
        <f>Title!B12</f>
        <v>0</v>
      </c>
      <c r="E1" s="624" t="str">
        <f>'75'!E1</f>
        <v>For The Year Ended</v>
      </c>
    </row>
    <row r="2" spans="1:5" ht="13" thickBot="1" x14ac:dyDescent="0.3">
      <c r="A2" t="s">
        <v>8</v>
      </c>
      <c r="E2" s="165">
        <f>'8'!E2</f>
        <v>45657</v>
      </c>
    </row>
    <row r="3" spans="1:5" ht="13" x14ac:dyDescent="0.3">
      <c r="A3" s="891" t="s">
        <v>1439</v>
      </c>
      <c r="B3" s="891"/>
      <c r="C3" s="891"/>
      <c r="D3" s="891"/>
      <c r="E3" s="891"/>
    </row>
    <row r="4" spans="1:5" x14ac:dyDescent="0.25">
      <c r="A4" s="1281" t="s">
        <v>1627</v>
      </c>
      <c r="B4" s="1281"/>
      <c r="C4" s="1281"/>
      <c r="D4" s="1281"/>
      <c r="E4" s="1281"/>
    </row>
    <row r="5" spans="1:5" x14ac:dyDescent="0.25">
      <c r="A5" s="1320" t="s">
        <v>1440</v>
      </c>
      <c r="B5" s="1320"/>
      <c r="C5" s="1320"/>
      <c r="D5" s="1320"/>
      <c r="E5" s="1320"/>
    </row>
    <row r="6" spans="1:5" ht="21.4" customHeight="1" thickBot="1" x14ac:dyDescent="0.3">
      <c r="A6" s="1321"/>
      <c r="B6" s="1321"/>
      <c r="C6" s="1321"/>
      <c r="D6" s="1321"/>
      <c r="E6" s="1321"/>
    </row>
    <row r="7" spans="1:5" ht="38" thickBot="1" x14ac:dyDescent="0.3">
      <c r="A7" s="170" t="s">
        <v>2099</v>
      </c>
      <c r="B7" s="162" t="s">
        <v>1445</v>
      </c>
      <c r="C7" s="154" t="s">
        <v>1446</v>
      </c>
      <c r="D7" s="155" t="s">
        <v>1447</v>
      </c>
      <c r="E7" s="168" t="s">
        <v>1027</v>
      </c>
    </row>
    <row r="8" spans="1:5" ht="15.4" customHeight="1" x14ac:dyDescent="0.25">
      <c r="A8" s="55"/>
      <c r="B8" s="522">
        <v>0</v>
      </c>
      <c r="C8" s="555">
        <v>0</v>
      </c>
      <c r="D8" s="556">
        <v>0</v>
      </c>
      <c r="E8" s="308">
        <f>B8+C8-D8</f>
        <v>0</v>
      </c>
    </row>
    <row r="9" spans="1:5" ht="15.4" customHeight="1" x14ac:dyDescent="0.25">
      <c r="A9" s="132"/>
      <c r="B9" s="513">
        <v>0</v>
      </c>
      <c r="C9" s="134"/>
      <c r="D9" s="134"/>
      <c r="E9" s="309">
        <f>B9+C9-D9</f>
        <v>0</v>
      </c>
    </row>
    <row r="10" spans="1:5" ht="15.4" customHeight="1" x14ac:dyDescent="0.25">
      <c r="A10" s="132"/>
      <c r="B10" s="513">
        <v>0</v>
      </c>
      <c r="C10" s="134"/>
      <c r="D10" s="134"/>
      <c r="E10" s="310">
        <f t="shared" ref="E10:E17" si="0">B10+C10-D10</f>
        <v>0</v>
      </c>
    </row>
    <row r="11" spans="1:5" ht="15.4" customHeight="1" x14ac:dyDescent="0.25">
      <c r="A11" s="132"/>
      <c r="B11" s="513">
        <v>0</v>
      </c>
      <c r="C11" s="134"/>
      <c r="D11" s="134"/>
      <c r="E11" s="309">
        <f t="shared" si="0"/>
        <v>0</v>
      </c>
    </row>
    <row r="12" spans="1:5" ht="15.4" customHeight="1" x14ac:dyDescent="0.25">
      <c r="A12" s="132"/>
      <c r="B12" s="513">
        <v>0</v>
      </c>
      <c r="C12" s="134"/>
      <c r="D12" s="134"/>
      <c r="E12" s="310">
        <f t="shared" si="0"/>
        <v>0</v>
      </c>
    </row>
    <row r="13" spans="1:5" ht="15.4" customHeight="1" x14ac:dyDescent="0.25">
      <c r="A13" s="132"/>
      <c r="B13" s="513">
        <v>0</v>
      </c>
      <c r="C13" s="134"/>
      <c r="D13" s="134"/>
      <c r="E13" s="309">
        <f t="shared" si="0"/>
        <v>0</v>
      </c>
    </row>
    <row r="14" spans="1:5" ht="15.4" customHeight="1" x14ac:dyDescent="0.25">
      <c r="A14" s="132" t="s">
        <v>77</v>
      </c>
      <c r="B14" s="513">
        <v>0</v>
      </c>
      <c r="C14" s="134"/>
      <c r="D14" s="134"/>
      <c r="E14" s="310">
        <f t="shared" si="0"/>
        <v>0</v>
      </c>
    </row>
    <row r="15" spans="1:5" ht="15.4" customHeight="1" x14ac:dyDescent="0.25">
      <c r="A15" s="132"/>
      <c r="B15" s="513">
        <v>0</v>
      </c>
      <c r="C15" s="134"/>
      <c r="D15" s="134"/>
      <c r="E15" s="309">
        <f t="shared" si="0"/>
        <v>0</v>
      </c>
    </row>
    <row r="16" spans="1:5" ht="15.4" customHeight="1" x14ac:dyDescent="0.25">
      <c r="A16" s="132"/>
      <c r="B16" s="513">
        <v>0</v>
      </c>
      <c r="C16" s="134"/>
      <c r="D16" s="134"/>
      <c r="E16" s="310">
        <f t="shared" si="0"/>
        <v>0</v>
      </c>
    </row>
    <row r="17" spans="1:5" ht="15.4" customHeight="1" thickBot="1" x14ac:dyDescent="0.3">
      <c r="A17" s="143"/>
      <c r="B17" s="514">
        <v>0</v>
      </c>
      <c r="C17" s="272"/>
      <c r="D17" s="272"/>
      <c r="E17" s="312">
        <f t="shared" si="0"/>
        <v>0</v>
      </c>
    </row>
    <row r="18" spans="1:5" ht="15.4" customHeight="1" thickBot="1" x14ac:dyDescent="0.35">
      <c r="A18" s="583" t="s">
        <v>269</v>
      </c>
      <c r="B18" s="560">
        <f>SUM(B8:B17)</f>
        <v>0</v>
      </c>
      <c r="C18" s="561"/>
      <c r="D18" s="562"/>
      <c r="E18" s="563">
        <f>SUM(E8:E17)</f>
        <v>0</v>
      </c>
    </row>
    <row r="19" spans="1:5" x14ac:dyDescent="0.25">
      <c r="A19" s="1319" t="s">
        <v>1441</v>
      </c>
      <c r="B19" s="1319"/>
      <c r="C19" s="1319"/>
      <c r="D19" s="1319"/>
      <c r="E19" s="1319"/>
    </row>
    <row r="20" spans="1:5" x14ac:dyDescent="0.25">
      <c r="A20" s="1319"/>
      <c r="B20" s="1319"/>
      <c r="C20" s="1319"/>
      <c r="D20" s="1319"/>
      <c r="E20" s="1319"/>
    </row>
    <row r="21" spans="1:5" x14ac:dyDescent="0.25">
      <c r="A21" s="945" t="s">
        <v>1628</v>
      </c>
      <c r="B21" s="945"/>
      <c r="C21" s="945"/>
      <c r="D21" s="945"/>
      <c r="E21" s="945"/>
    </row>
    <row r="22" spans="1:5" ht="13" thickBot="1" x14ac:dyDescent="0.3">
      <c r="A22" s="945"/>
      <c r="B22" s="945"/>
      <c r="C22" s="945"/>
      <c r="D22" s="945"/>
      <c r="E22" s="945"/>
    </row>
    <row r="23" spans="1:5" ht="30.75" customHeight="1" thickBot="1" x14ac:dyDescent="0.3">
      <c r="A23" s="1294" t="s">
        <v>2096</v>
      </c>
      <c r="B23" s="1295"/>
      <c r="C23" s="1296"/>
      <c r="D23" s="1295" t="s">
        <v>2100</v>
      </c>
      <c r="E23" s="1298"/>
    </row>
    <row r="24" spans="1:5" ht="15.4" customHeight="1" x14ac:dyDescent="0.3">
      <c r="A24" s="1316" t="s">
        <v>1442</v>
      </c>
      <c r="B24" s="1317"/>
      <c r="C24" s="1318"/>
      <c r="D24" s="1197">
        <f>B18</f>
        <v>0</v>
      </c>
      <c r="E24" s="1198"/>
    </row>
    <row r="25" spans="1:5" ht="15.4" customHeight="1" x14ac:dyDescent="0.25">
      <c r="A25" s="1136" t="s">
        <v>1443</v>
      </c>
      <c r="B25" s="1137"/>
      <c r="C25" s="1138"/>
      <c r="D25" s="1191"/>
      <c r="E25" s="1192"/>
    </row>
    <row r="26" spans="1:5" ht="15.4" customHeight="1" x14ac:dyDescent="0.25">
      <c r="A26" s="1136" t="s">
        <v>1444</v>
      </c>
      <c r="B26" s="1137"/>
      <c r="C26" s="1138"/>
      <c r="D26" s="1191">
        <v>0</v>
      </c>
      <c r="E26" s="1192"/>
    </row>
    <row r="27" spans="1:5" ht="15.4" customHeight="1" x14ac:dyDescent="0.25">
      <c r="A27" s="1136" t="s">
        <v>1557</v>
      </c>
      <c r="B27" s="1137"/>
      <c r="C27" s="1138"/>
      <c r="D27" s="1191">
        <v>0</v>
      </c>
      <c r="E27" s="1192"/>
    </row>
    <row r="28" spans="1:5" ht="15.4" customHeight="1" x14ac:dyDescent="0.3">
      <c r="A28" s="1315" t="s">
        <v>1905</v>
      </c>
      <c r="B28" s="1137"/>
      <c r="C28" s="1138"/>
      <c r="D28" s="1191">
        <v>0</v>
      </c>
      <c r="E28" s="1192"/>
    </row>
    <row r="29" spans="1:5" ht="15.4" customHeight="1" x14ac:dyDescent="0.25">
      <c r="A29" s="1299"/>
      <c r="B29" s="1300"/>
      <c r="C29" s="1301"/>
      <c r="D29" s="1191">
        <v>0</v>
      </c>
      <c r="E29" s="1192"/>
    </row>
    <row r="30" spans="1:5" ht="15.4" customHeight="1" x14ac:dyDescent="0.25">
      <c r="A30" s="1299"/>
      <c r="B30" s="1300"/>
      <c r="C30" s="1301"/>
      <c r="D30" s="1191">
        <v>0</v>
      </c>
      <c r="E30" s="1192"/>
    </row>
    <row r="31" spans="1:5" ht="15.4" customHeight="1" x14ac:dyDescent="0.25">
      <c r="A31" s="1299"/>
      <c r="B31" s="1300"/>
      <c r="C31" s="1301"/>
      <c r="D31" s="1191">
        <v>0</v>
      </c>
      <c r="E31" s="1192"/>
    </row>
    <row r="32" spans="1:5" ht="15.4" customHeight="1" x14ac:dyDescent="0.25">
      <c r="A32" s="1299"/>
      <c r="B32" s="1300"/>
      <c r="C32" s="1301"/>
      <c r="D32" s="1191">
        <v>0</v>
      </c>
      <c r="E32" s="1192"/>
    </row>
    <row r="33" spans="1:5" ht="15.4" customHeight="1" thickBot="1" x14ac:dyDescent="0.3">
      <c r="A33" s="1299"/>
      <c r="B33" s="1300"/>
      <c r="C33" s="1301"/>
      <c r="D33" s="1193">
        <v>0</v>
      </c>
      <c r="E33" s="1194"/>
    </row>
    <row r="34" spans="1:5" ht="15.4" customHeight="1" thickBot="1" x14ac:dyDescent="0.35">
      <c r="A34" s="1312" t="s">
        <v>827</v>
      </c>
      <c r="B34" s="1313"/>
      <c r="C34" s="1314"/>
      <c r="D34" s="1310">
        <f>SUM(D26:E33)</f>
        <v>0</v>
      </c>
      <c r="E34" s="1311"/>
    </row>
    <row r="35" spans="1:5" ht="15.4" customHeight="1" x14ac:dyDescent="0.25">
      <c r="A35" s="1299" t="s">
        <v>262</v>
      </c>
      <c r="B35" s="1300"/>
      <c r="C35" s="1301"/>
      <c r="D35" s="1197"/>
      <c r="E35" s="1198"/>
    </row>
    <row r="36" spans="1:5" ht="15.4" customHeight="1" x14ac:dyDescent="0.25">
      <c r="A36" s="1299" t="s">
        <v>263</v>
      </c>
      <c r="B36" s="1300"/>
      <c r="C36" s="1301"/>
      <c r="D36" s="1191">
        <v>0</v>
      </c>
      <c r="E36" s="1192"/>
    </row>
    <row r="37" spans="1:5" ht="15.4" customHeight="1" x14ac:dyDescent="0.25">
      <c r="A37" s="1299" t="s">
        <v>264</v>
      </c>
      <c r="B37" s="1300"/>
      <c r="C37" s="1301"/>
      <c r="D37" s="1191">
        <v>0</v>
      </c>
      <c r="E37" s="1192"/>
    </row>
    <row r="38" spans="1:5" ht="15.4" customHeight="1" thickBot="1" x14ac:dyDescent="0.3">
      <c r="A38" s="1299" t="s">
        <v>265</v>
      </c>
      <c r="B38" s="1300"/>
      <c r="C38" s="1301"/>
      <c r="D38" s="1193">
        <v>0</v>
      </c>
      <c r="E38" s="1194"/>
    </row>
    <row r="39" spans="1:5" ht="15.4" customHeight="1" thickBot="1" x14ac:dyDescent="0.35">
      <c r="A39" s="1322" t="s">
        <v>266</v>
      </c>
      <c r="B39" s="1323"/>
      <c r="C39" s="1324"/>
      <c r="D39" s="1310">
        <f>SUM(D36:E38)</f>
        <v>0</v>
      </c>
      <c r="E39" s="1311"/>
    </row>
    <row r="40" spans="1:5" ht="14.25" customHeight="1" x14ac:dyDescent="0.3">
      <c r="A40" s="1315" t="s">
        <v>1906</v>
      </c>
      <c r="B40" s="1137"/>
      <c r="C40" s="1138"/>
      <c r="D40" s="1197"/>
      <c r="E40" s="1198"/>
    </row>
    <row r="41" spans="1:5" ht="15.4" customHeight="1" x14ac:dyDescent="0.25">
      <c r="A41" s="1306"/>
      <c r="B41" s="1307"/>
      <c r="C41" s="1308"/>
      <c r="D41" s="1191">
        <v>0</v>
      </c>
      <c r="E41" s="1192"/>
    </row>
    <row r="42" spans="1:5" ht="15.4" customHeight="1" x14ac:dyDescent="0.25">
      <c r="A42" s="917"/>
      <c r="B42" s="1309"/>
      <c r="C42" s="918"/>
      <c r="D42" s="1191">
        <v>0</v>
      </c>
      <c r="E42" s="1192"/>
    </row>
    <row r="43" spans="1:5" ht="15.4" customHeight="1" x14ac:dyDescent="0.25">
      <c r="A43" s="917"/>
      <c r="B43" s="1309"/>
      <c r="C43" s="918"/>
      <c r="D43" s="1191">
        <v>0</v>
      </c>
      <c r="E43" s="1192"/>
    </row>
    <row r="44" spans="1:5" ht="15.4" customHeight="1" x14ac:dyDescent="0.25">
      <c r="A44" s="1136"/>
      <c r="B44" s="1137"/>
      <c r="C44" s="1138"/>
      <c r="D44" s="1191">
        <v>0</v>
      </c>
      <c r="E44" s="1192"/>
    </row>
    <row r="45" spans="1:5" ht="15.4" customHeight="1" x14ac:dyDescent="0.25">
      <c r="A45" s="1136"/>
      <c r="B45" s="1137"/>
      <c r="C45" s="1138"/>
      <c r="D45" s="1191">
        <v>0</v>
      </c>
      <c r="E45" s="1192"/>
    </row>
    <row r="46" spans="1:5" ht="15.4" customHeight="1" thickBot="1" x14ac:dyDescent="0.3">
      <c r="A46" s="1136"/>
      <c r="B46" s="1137"/>
      <c r="C46" s="1138"/>
      <c r="D46" s="1193">
        <v>0</v>
      </c>
      <c r="E46" s="1194"/>
    </row>
    <row r="47" spans="1:5" ht="15.4" customHeight="1" thickBot="1" x14ac:dyDescent="0.35">
      <c r="A47" s="1158" t="s">
        <v>1448</v>
      </c>
      <c r="B47" s="1159"/>
      <c r="C47" s="1160"/>
      <c r="D47" s="1304">
        <f>D24-D39+D41+D42+D43+D44+D45+D46</f>
        <v>0</v>
      </c>
      <c r="E47" s="1305"/>
    </row>
  </sheetData>
  <mergeCells count="56">
    <mergeCell ref="D36:E36"/>
    <mergeCell ref="D37:E37"/>
    <mergeCell ref="D38:E38"/>
    <mergeCell ref="A37:C37"/>
    <mergeCell ref="D40:E40"/>
    <mergeCell ref="A40:C40"/>
    <mergeCell ref="A38:C38"/>
    <mergeCell ref="A39:C39"/>
    <mergeCell ref="D39:E39"/>
    <mergeCell ref="A3:E3"/>
    <mergeCell ref="A4:E4"/>
    <mergeCell ref="A24:C24"/>
    <mergeCell ref="A21:E21"/>
    <mergeCell ref="A23:C23"/>
    <mergeCell ref="D23:E23"/>
    <mergeCell ref="D24:E24"/>
    <mergeCell ref="A22:E22"/>
    <mergeCell ref="A19:E20"/>
    <mergeCell ref="A5:E6"/>
    <mergeCell ref="D27:E27"/>
    <mergeCell ref="A25:C25"/>
    <mergeCell ref="A26:C26"/>
    <mergeCell ref="A27:C27"/>
    <mergeCell ref="D28:E28"/>
    <mergeCell ref="D25:E25"/>
    <mergeCell ref="D26:E26"/>
    <mergeCell ref="A28:C28"/>
    <mergeCell ref="D33:E33"/>
    <mergeCell ref="D42:E42"/>
    <mergeCell ref="D34:E34"/>
    <mergeCell ref="A29:C29"/>
    <mergeCell ref="A30:C30"/>
    <mergeCell ref="D35:E35"/>
    <mergeCell ref="A31:C31"/>
    <mergeCell ref="A32:C32"/>
    <mergeCell ref="D29:E29"/>
    <mergeCell ref="D30:E30"/>
    <mergeCell ref="D31:E31"/>
    <mergeCell ref="D32:E32"/>
    <mergeCell ref="A35:C35"/>
    <mergeCell ref="A33:C33"/>
    <mergeCell ref="A34:C34"/>
    <mergeCell ref="A36:C36"/>
    <mergeCell ref="D43:E43"/>
    <mergeCell ref="D47:E47"/>
    <mergeCell ref="A41:C41"/>
    <mergeCell ref="A44:C44"/>
    <mergeCell ref="A45:C45"/>
    <mergeCell ref="A46:C46"/>
    <mergeCell ref="A47:C47"/>
    <mergeCell ref="D41:E41"/>
    <mergeCell ref="D44:E44"/>
    <mergeCell ref="A43:C43"/>
    <mergeCell ref="A42:C42"/>
    <mergeCell ref="D46:E46"/>
    <mergeCell ref="D45:E45"/>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pageSetUpPr fitToPage="1"/>
  </sheetPr>
  <dimension ref="A1:H39"/>
  <sheetViews>
    <sheetView zoomScale="85" zoomScaleNormal="85" workbookViewId="0">
      <selection activeCell="F9" sqref="F9"/>
    </sheetView>
  </sheetViews>
  <sheetFormatPr defaultRowHeight="12.5" x14ac:dyDescent="0.25"/>
  <cols>
    <col min="1" max="1" width="32" customWidth="1"/>
    <col min="2" max="2" width="13.54296875" customWidth="1"/>
    <col min="3" max="3" width="13.26953125" customWidth="1"/>
    <col min="4" max="4" width="14" customWidth="1"/>
    <col min="5" max="6" width="13.7265625" customWidth="1"/>
    <col min="7" max="7" width="14.7265625" customWidth="1"/>
    <col min="8" max="8" width="17.7265625" bestFit="1" customWidth="1"/>
  </cols>
  <sheetData>
    <row r="1" spans="1:8" x14ac:dyDescent="0.25">
      <c r="A1" s="619">
        <f>Title!B12</f>
        <v>0</v>
      </c>
      <c r="H1" s="624" t="str">
        <f>'76'!E1</f>
        <v>For The Year Ended</v>
      </c>
    </row>
    <row r="2" spans="1:8" ht="13" thickBot="1" x14ac:dyDescent="0.3">
      <c r="A2" t="s">
        <v>8</v>
      </c>
      <c r="H2" s="165">
        <f>'8'!E2</f>
        <v>45657</v>
      </c>
    </row>
    <row r="3" spans="1:8" ht="13" x14ac:dyDescent="0.3">
      <c r="A3" s="891" t="s">
        <v>267</v>
      </c>
      <c r="B3" s="891"/>
      <c r="C3" s="891"/>
      <c r="D3" s="891"/>
      <c r="E3" s="891"/>
      <c r="F3" s="891"/>
      <c r="G3" s="891"/>
      <c r="H3" s="891"/>
    </row>
    <row r="4" spans="1:8" x14ac:dyDescent="0.25">
      <c r="A4" s="1325" t="s">
        <v>1907</v>
      </c>
      <c r="B4" s="1281"/>
      <c r="C4" s="1281"/>
      <c r="D4" s="1281"/>
      <c r="E4" s="1281"/>
      <c r="F4" s="1281"/>
      <c r="G4" s="1281"/>
      <c r="H4" s="1281"/>
    </row>
    <row r="5" spans="1:8" x14ac:dyDescent="0.25">
      <c r="A5" s="52"/>
      <c r="B5" s="52"/>
      <c r="C5" s="52"/>
      <c r="D5" s="52"/>
      <c r="E5" s="52"/>
    </row>
    <row r="6" spans="1:8" ht="28.5" customHeight="1" x14ac:dyDescent="0.3">
      <c r="A6" s="1320" t="s">
        <v>268</v>
      </c>
      <c r="B6" s="1320"/>
      <c r="C6" s="1320"/>
      <c r="D6" s="1320"/>
      <c r="E6" s="1320"/>
      <c r="F6" s="1320"/>
      <c r="G6" s="1320"/>
      <c r="H6" s="1320"/>
    </row>
    <row r="7" spans="1:8" ht="13.5" thickBot="1" x14ac:dyDescent="0.35">
      <c r="A7" s="1326"/>
      <c r="B7" s="1326"/>
      <c r="C7" s="1326"/>
      <c r="D7" s="1326"/>
      <c r="E7" s="1326"/>
      <c r="F7" s="1326"/>
      <c r="G7" s="1326"/>
      <c r="H7" s="1326"/>
    </row>
    <row r="8" spans="1:8" ht="63" thickBot="1" x14ac:dyDescent="0.3">
      <c r="A8" s="157" t="s">
        <v>2101</v>
      </c>
      <c r="B8" s="774" t="s">
        <v>2102</v>
      </c>
      <c r="C8" s="775" t="s">
        <v>2103</v>
      </c>
      <c r="D8" s="157" t="s">
        <v>2104</v>
      </c>
      <c r="E8" s="776" t="s">
        <v>2105</v>
      </c>
      <c r="F8" s="77" t="s">
        <v>2108</v>
      </c>
      <c r="G8" s="77" t="s">
        <v>2106</v>
      </c>
      <c r="H8" s="65" t="s">
        <v>2107</v>
      </c>
    </row>
    <row r="9" spans="1:8" ht="15.4" customHeight="1" x14ac:dyDescent="0.25">
      <c r="A9" s="60"/>
      <c r="B9" s="557" t="s">
        <v>77</v>
      </c>
      <c r="C9" s="558" t="s">
        <v>77</v>
      </c>
      <c r="D9" s="559"/>
      <c r="E9" s="177" t="s">
        <v>77</v>
      </c>
      <c r="F9" s="313">
        <v>0</v>
      </c>
      <c r="G9" s="313" t="s">
        <v>77</v>
      </c>
      <c r="H9" s="254" t="s">
        <v>77</v>
      </c>
    </row>
    <row r="10" spans="1:8" ht="15.4" customHeight="1" x14ac:dyDescent="0.25">
      <c r="A10" s="131"/>
      <c r="B10" s="285"/>
      <c r="C10" s="314"/>
      <c r="D10" s="315"/>
      <c r="E10" s="100"/>
      <c r="F10" s="281">
        <v>0</v>
      </c>
      <c r="G10" s="281"/>
      <c r="H10" s="248"/>
    </row>
    <row r="11" spans="1:8" ht="15.4" customHeight="1" x14ac:dyDescent="0.25">
      <c r="A11" s="131"/>
      <c r="B11" s="285"/>
      <c r="C11" s="314"/>
      <c r="D11" s="315"/>
      <c r="E11" s="100"/>
      <c r="F11" s="281">
        <v>0</v>
      </c>
      <c r="G11" s="281"/>
      <c r="H11" s="248"/>
    </row>
    <row r="12" spans="1:8" ht="15.4" customHeight="1" x14ac:dyDescent="0.25">
      <c r="A12" s="131"/>
      <c r="B12" s="285"/>
      <c r="C12" s="314"/>
      <c r="D12" s="315"/>
      <c r="E12" s="100"/>
      <c r="F12" s="281">
        <v>0</v>
      </c>
      <c r="G12" s="281"/>
      <c r="H12" s="248"/>
    </row>
    <row r="13" spans="1:8" ht="15.4" customHeight="1" x14ac:dyDescent="0.25">
      <c r="A13" s="131"/>
      <c r="B13" s="285"/>
      <c r="C13" s="314"/>
      <c r="D13" s="315"/>
      <c r="E13" s="100"/>
      <c r="F13" s="281">
        <v>0</v>
      </c>
      <c r="G13" s="281"/>
      <c r="H13" s="248"/>
    </row>
    <row r="14" spans="1:8" ht="15.4" customHeight="1" x14ac:dyDescent="0.25">
      <c r="A14" s="131"/>
      <c r="B14" s="285"/>
      <c r="C14" s="314"/>
      <c r="D14" s="315"/>
      <c r="E14" s="100"/>
      <c r="F14" s="281">
        <v>0</v>
      </c>
      <c r="G14" s="281"/>
      <c r="H14" s="248"/>
    </row>
    <row r="15" spans="1:8" ht="15.4" customHeight="1" x14ac:dyDescent="0.25">
      <c r="A15" s="131"/>
      <c r="B15" s="285"/>
      <c r="C15" s="314"/>
      <c r="D15" s="315"/>
      <c r="E15" s="100"/>
      <c r="F15" s="281">
        <v>0</v>
      </c>
      <c r="G15" s="281"/>
      <c r="H15" s="248"/>
    </row>
    <row r="16" spans="1:8" ht="15.4" customHeight="1" x14ac:dyDescent="0.25">
      <c r="A16" s="131"/>
      <c r="B16" s="285"/>
      <c r="C16" s="314"/>
      <c r="D16" s="315"/>
      <c r="E16" s="100"/>
      <c r="F16" s="281">
        <v>0</v>
      </c>
      <c r="G16" s="281"/>
      <c r="H16" s="248"/>
    </row>
    <row r="17" spans="1:8" ht="15.4" customHeight="1" x14ac:dyDescent="0.25">
      <c r="A17" s="131"/>
      <c r="B17" s="285"/>
      <c r="C17" s="314"/>
      <c r="D17" s="315"/>
      <c r="E17" s="100"/>
      <c r="F17" s="281">
        <v>0</v>
      </c>
      <c r="G17" s="281"/>
      <c r="H17" s="248"/>
    </row>
    <row r="18" spans="1:8" ht="15.4" customHeight="1" x14ac:dyDescent="0.25">
      <c r="A18" s="131"/>
      <c r="B18" s="285"/>
      <c r="C18" s="314"/>
      <c r="D18" s="315"/>
      <c r="E18" s="100"/>
      <c r="F18" s="281">
        <v>0</v>
      </c>
      <c r="G18" s="281"/>
      <c r="H18" s="248"/>
    </row>
    <row r="19" spans="1:8" ht="15.4" customHeight="1" x14ac:dyDescent="0.25">
      <c r="A19" s="131"/>
      <c r="B19" s="285"/>
      <c r="C19" s="314"/>
      <c r="D19" s="315"/>
      <c r="E19" s="100"/>
      <c r="F19" s="281">
        <v>0</v>
      </c>
      <c r="G19" s="281"/>
      <c r="H19" s="248"/>
    </row>
    <row r="20" spans="1:8" ht="15.4" customHeight="1" x14ac:dyDescent="0.25">
      <c r="A20" s="131"/>
      <c r="B20" s="285"/>
      <c r="C20" s="314"/>
      <c r="D20" s="315"/>
      <c r="E20" s="100"/>
      <c r="F20" s="281">
        <v>0</v>
      </c>
      <c r="G20" s="281"/>
      <c r="H20" s="248"/>
    </row>
    <row r="21" spans="1:8" ht="15.4" customHeight="1" x14ac:dyDescent="0.25">
      <c r="A21" s="131"/>
      <c r="B21" s="285"/>
      <c r="C21" s="314"/>
      <c r="D21" s="315"/>
      <c r="E21" s="100"/>
      <c r="F21" s="281">
        <v>0</v>
      </c>
      <c r="G21" s="281"/>
      <c r="H21" s="248"/>
    </row>
    <row r="22" spans="1:8" ht="15.4" customHeight="1" x14ac:dyDescent="0.25">
      <c r="A22" s="131"/>
      <c r="B22" s="285"/>
      <c r="C22" s="314"/>
      <c r="D22" s="315"/>
      <c r="E22" s="100"/>
      <c r="F22" s="281">
        <v>0</v>
      </c>
      <c r="G22" s="281"/>
      <c r="H22" s="248"/>
    </row>
    <row r="23" spans="1:8" ht="15.4" customHeight="1" x14ac:dyDescent="0.25">
      <c r="A23" s="131"/>
      <c r="B23" s="285"/>
      <c r="C23" s="314"/>
      <c r="D23" s="315"/>
      <c r="E23" s="100"/>
      <c r="F23" s="281">
        <v>0</v>
      </c>
      <c r="G23" s="281"/>
      <c r="H23" s="248"/>
    </row>
    <row r="24" spans="1:8" ht="15.4" customHeight="1" x14ac:dyDescent="0.25">
      <c r="A24" s="131"/>
      <c r="B24" s="285"/>
      <c r="C24" s="314"/>
      <c r="D24" s="315"/>
      <c r="E24" s="100"/>
      <c r="F24" s="281">
        <v>0</v>
      </c>
      <c r="G24" s="281"/>
      <c r="H24" s="248"/>
    </row>
    <row r="25" spans="1:8" ht="15.4" customHeight="1" x14ac:dyDescent="0.25">
      <c r="A25" s="131"/>
      <c r="B25" s="285"/>
      <c r="C25" s="314"/>
      <c r="D25" s="315"/>
      <c r="E25" s="100"/>
      <c r="F25" s="281">
        <v>0</v>
      </c>
      <c r="G25" s="281"/>
      <c r="H25" s="248"/>
    </row>
    <row r="26" spans="1:8" ht="15.4" customHeight="1" x14ac:dyDescent="0.25">
      <c r="A26" s="131"/>
      <c r="B26" s="285"/>
      <c r="C26" s="314"/>
      <c r="D26" s="315"/>
      <c r="E26" s="100"/>
      <c r="F26" s="281">
        <v>0</v>
      </c>
      <c r="G26" s="281"/>
      <c r="H26" s="248"/>
    </row>
    <row r="27" spans="1:8" ht="15.4" customHeight="1" x14ac:dyDescent="0.25">
      <c r="A27" s="131"/>
      <c r="B27" s="285"/>
      <c r="C27" s="314"/>
      <c r="D27" s="315"/>
      <c r="E27" s="100"/>
      <c r="F27" s="281">
        <v>0</v>
      </c>
      <c r="G27" s="281"/>
      <c r="H27" s="248"/>
    </row>
    <row r="28" spans="1:8" ht="15.4" customHeight="1" x14ac:dyDescent="0.25">
      <c r="A28" s="131"/>
      <c r="B28" s="285"/>
      <c r="C28" s="314"/>
      <c r="D28" s="315"/>
      <c r="E28" s="100"/>
      <c r="F28" s="281">
        <v>0</v>
      </c>
      <c r="G28" s="281"/>
      <c r="H28" s="248"/>
    </row>
    <row r="29" spans="1:8" ht="15.4" customHeight="1" x14ac:dyDescent="0.25">
      <c r="A29" s="131"/>
      <c r="B29" s="285"/>
      <c r="C29" s="314"/>
      <c r="D29" s="315"/>
      <c r="E29" s="100"/>
      <c r="F29" s="281">
        <v>0</v>
      </c>
      <c r="G29" s="281"/>
      <c r="H29" s="248"/>
    </row>
    <row r="30" spans="1:8" ht="15.4" customHeight="1" x14ac:dyDescent="0.25">
      <c r="A30" s="131"/>
      <c r="B30" s="285"/>
      <c r="C30" s="314"/>
      <c r="D30" s="315"/>
      <c r="E30" s="100"/>
      <c r="F30" s="281">
        <v>0</v>
      </c>
      <c r="G30" s="281"/>
      <c r="H30" s="248"/>
    </row>
    <row r="31" spans="1:8" ht="15.4" customHeight="1" thickBot="1" x14ac:dyDescent="0.3">
      <c r="A31" s="169"/>
      <c r="B31" s="295"/>
      <c r="C31" s="316"/>
      <c r="D31" s="317"/>
      <c r="E31" s="136"/>
      <c r="F31" s="311">
        <v>0</v>
      </c>
      <c r="G31" s="311"/>
      <c r="H31" s="258"/>
    </row>
    <row r="32" spans="1:8" x14ac:dyDescent="0.25">
      <c r="B32" s="238"/>
      <c r="C32" s="238"/>
      <c r="D32" s="238"/>
      <c r="E32" s="238"/>
      <c r="F32" s="238"/>
      <c r="G32" s="238"/>
      <c r="H32" s="238"/>
    </row>
    <row r="33" spans="2:8" x14ac:dyDescent="0.25">
      <c r="B33" s="238"/>
      <c r="C33" s="238"/>
      <c r="D33" s="238"/>
      <c r="E33" s="238"/>
      <c r="F33" s="238"/>
      <c r="G33" s="238"/>
      <c r="H33" s="238"/>
    </row>
    <row r="34" spans="2:8" x14ac:dyDescent="0.25">
      <c r="B34" s="238"/>
      <c r="C34" s="238"/>
      <c r="D34" s="238"/>
      <c r="E34" s="238"/>
      <c r="F34" s="238"/>
      <c r="G34" s="238"/>
      <c r="H34" s="238"/>
    </row>
    <row r="35" spans="2:8" x14ac:dyDescent="0.25">
      <c r="B35" s="238"/>
      <c r="C35" s="238"/>
      <c r="D35" s="238"/>
      <c r="E35" s="238"/>
      <c r="F35" s="238"/>
      <c r="G35" s="238"/>
      <c r="H35" s="238"/>
    </row>
    <row r="36" spans="2:8" x14ac:dyDescent="0.25">
      <c r="B36" s="238"/>
      <c r="C36" s="238"/>
      <c r="D36" s="238"/>
      <c r="E36" s="238"/>
      <c r="F36" s="238"/>
      <c r="G36" s="238"/>
      <c r="H36" s="238"/>
    </row>
    <row r="37" spans="2:8" x14ac:dyDescent="0.25">
      <c r="B37" s="238"/>
      <c r="C37" s="238"/>
      <c r="D37" s="238"/>
      <c r="E37" s="238"/>
      <c r="F37" s="238"/>
      <c r="G37" s="238"/>
      <c r="H37" s="238"/>
    </row>
    <row r="38" spans="2:8" x14ac:dyDescent="0.25">
      <c r="B38" s="238"/>
      <c r="C38" s="238"/>
      <c r="D38" s="238"/>
      <c r="E38" s="238"/>
      <c r="F38" s="238"/>
      <c r="G38" s="238"/>
      <c r="H38" s="238"/>
    </row>
    <row r="39" spans="2:8" x14ac:dyDescent="0.25">
      <c r="B39" s="238"/>
      <c r="C39" s="238"/>
      <c r="D39" s="238"/>
      <c r="E39" s="238"/>
      <c r="F39" s="238"/>
      <c r="G39" s="238"/>
      <c r="H39" s="238"/>
    </row>
  </sheetData>
  <mergeCells count="4">
    <mergeCell ref="A3:H3"/>
    <mergeCell ref="A4:H4"/>
    <mergeCell ref="A6:H6"/>
    <mergeCell ref="A7:H7"/>
  </mergeCells>
  <phoneticPr fontId="0" type="noConversion"/>
  <printOptions horizontalCentered="1"/>
  <pageMargins left="0" right="0" top="1" bottom="1" header="0" footer="0.5"/>
  <pageSetup scale="91" orientation="landscape" r:id="rId1"/>
  <headerFooter alignWithMargins="0">
    <oddFoote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3">
    <pageSetUpPr fitToPage="1"/>
  </sheetPr>
  <dimension ref="A1:F46"/>
  <sheetViews>
    <sheetView workbookViewId="0">
      <selection activeCell="F9" sqref="F9"/>
    </sheetView>
  </sheetViews>
  <sheetFormatPr defaultRowHeight="12.5" x14ac:dyDescent="0.25"/>
  <cols>
    <col min="1" max="1" width="30.453125" customWidth="1"/>
    <col min="2" max="2" width="12.7265625" bestFit="1" customWidth="1"/>
    <col min="3" max="3" width="12.7265625" customWidth="1"/>
    <col min="4" max="4" width="12.26953125" customWidth="1"/>
    <col min="5" max="5" width="11.453125" customWidth="1"/>
    <col min="6" max="6" width="17.7265625" bestFit="1" customWidth="1"/>
  </cols>
  <sheetData>
    <row r="1" spans="1:6" x14ac:dyDescent="0.25">
      <c r="A1" s="619">
        <f>Title!B12</f>
        <v>0</v>
      </c>
      <c r="F1" s="623" t="str">
        <f>'76'!E1</f>
        <v>For The Year Ended</v>
      </c>
    </row>
    <row r="2" spans="1:6" ht="13" thickBot="1" x14ac:dyDescent="0.3">
      <c r="A2" t="s">
        <v>8</v>
      </c>
      <c r="F2" s="165">
        <f>'8'!E2</f>
        <v>45657</v>
      </c>
    </row>
    <row r="3" spans="1:6" ht="13" x14ac:dyDescent="0.3">
      <c r="A3" s="891" t="s">
        <v>270</v>
      </c>
      <c r="B3" s="891"/>
      <c r="C3" s="891"/>
      <c r="D3" s="891"/>
      <c r="E3" s="891"/>
      <c r="F3" s="891"/>
    </row>
    <row r="4" spans="1:6" x14ac:dyDescent="0.25">
      <c r="A4" s="1281" t="s">
        <v>237</v>
      </c>
      <c r="B4" s="1281"/>
      <c r="C4" s="1281"/>
      <c r="D4" s="1281"/>
      <c r="E4" s="1281"/>
      <c r="F4" s="1281"/>
    </row>
    <row r="5" spans="1:6" x14ac:dyDescent="0.25">
      <c r="A5" s="52"/>
      <c r="B5" s="52"/>
      <c r="C5" s="52"/>
      <c r="D5" s="52"/>
    </row>
    <row r="6" spans="1:6" ht="42" customHeight="1" thickBot="1" x14ac:dyDescent="0.35">
      <c r="A6" s="1102" t="s">
        <v>1827</v>
      </c>
      <c r="B6" s="1102"/>
      <c r="C6" s="1102"/>
      <c r="D6" s="1102"/>
      <c r="E6" s="1102"/>
      <c r="F6" s="1102"/>
    </row>
    <row r="7" spans="1:6" x14ac:dyDescent="0.25">
      <c r="A7" s="1331" t="s">
        <v>2109</v>
      </c>
      <c r="B7" s="1331" t="s">
        <v>2110</v>
      </c>
      <c r="C7" s="1333" t="s">
        <v>238</v>
      </c>
      <c r="D7" s="1334"/>
      <c r="E7" s="1092" t="s">
        <v>2113</v>
      </c>
      <c r="F7" s="1092" t="s">
        <v>2114</v>
      </c>
    </row>
    <row r="8" spans="1:6" ht="27.75" customHeight="1" thickBot="1" x14ac:dyDescent="0.3">
      <c r="A8" s="1332"/>
      <c r="B8" s="1332"/>
      <c r="C8" s="77" t="s">
        <v>2111</v>
      </c>
      <c r="D8" s="157" t="s">
        <v>2112</v>
      </c>
      <c r="E8" s="1093"/>
      <c r="F8" s="1093"/>
    </row>
    <row r="9" spans="1:6" ht="15.4" customHeight="1" x14ac:dyDescent="0.25">
      <c r="A9" s="60"/>
      <c r="B9" s="557">
        <v>0</v>
      </c>
      <c r="C9" s="558">
        <v>0</v>
      </c>
      <c r="D9" s="559">
        <v>0</v>
      </c>
      <c r="E9" s="557">
        <v>0</v>
      </c>
      <c r="F9" s="346">
        <f>B9+C9+D9-E9</f>
        <v>0</v>
      </c>
    </row>
    <row r="10" spans="1:6" x14ac:dyDescent="0.25">
      <c r="A10" s="132"/>
      <c r="B10" s="281"/>
      <c r="C10" s="134"/>
      <c r="D10" s="137"/>
      <c r="E10" s="283"/>
      <c r="F10" s="346">
        <f t="shared" ref="F10:F21" si="0">B10+C10+D10-E10</f>
        <v>0</v>
      </c>
    </row>
    <row r="11" spans="1:6" ht="15.4" customHeight="1" x14ac:dyDescent="0.25">
      <c r="A11" s="132"/>
      <c r="B11" s="281"/>
      <c r="C11" s="134"/>
      <c r="D11" s="137"/>
      <c r="E11" s="283"/>
      <c r="F11" s="346">
        <f t="shared" si="0"/>
        <v>0</v>
      </c>
    </row>
    <row r="12" spans="1:6" ht="15.4" customHeight="1" x14ac:dyDescent="0.25">
      <c r="A12" s="132"/>
      <c r="B12" s="281"/>
      <c r="C12" s="134"/>
      <c r="D12" s="137"/>
      <c r="E12" s="283"/>
      <c r="F12" s="346">
        <f t="shared" si="0"/>
        <v>0</v>
      </c>
    </row>
    <row r="13" spans="1:6" ht="15.4" customHeight="1" x14ac:dyDescent="0.25">
      <c r="A13" s="132"/>
      <c r="B13" s="281"/>
      <c r="C13" s="134"/>
      <c r="D13" s="137"/>
      <c r="E13" s="283"/>
      <c r="F13" s="346">
        <f t="shared" si="0"/>
        <v>0</v>
      </c>
    </row>
    <row r="14" spans="1:6" ht="15.4" customHeight="1" x14ac:dyDescent="0.25">
      <c r="A14" s="132"/>
      <c r="B14" s="281"/>
      <c r="C14" s="134"/>
      <c r="D14" s="137"/>
      <c r="E14" s="283"/>
      <c r="F14" s="346">
        <f t="shared" si="0"/>
        <v>0</v>
      </c>
    </row>
    <row r="15" spans="1:6" ht="15.4" customHeight="1" x14ac:dyDescent="0.25">
      <c r="A15" s="133"/>
      <c r="B15" s="281"/>
      <c r="C15" s="134"/>
      <c r="D15" s="137"/>
      <c r="E15" s="283"/>
      <c r="F15" s="346">
        <f t="shared" si="0"/>
        <v>0</v>
      </c>
    </row>
    <row r="16" spans="1:6" ht="14.25" customHeight="1" x14ac:dyDescent="0.25">
      <c r="A16" s="133"/>
      <c r="B16" s="281"/>
      <c r="C16" s="134"/>
      <c r="D16" s="137"/>
      <c r="E16" s="283"/>
      <c r="F16" s="346">
        <f t="shared" si="0"/>
        <v>0</v>
      </c>
    </row>
    <row r="17" spans="1:6" ht="15.4" customHeight="1" x14ac:dyDescent="0.25">
      <c r="A17" s="133"/>
      <c r="B17" s="281"/>
      <c r="C17" s="134"/>
      <c r="D17" s="137"/>
      <c r="E17" s="283"/>
      <c r="F17" s="346">
        <f t="shared" si="0"/>
        <v>0</v>
      </c>
    </row>
    <row r="18" spans="1:6" ht="15.4" customHeight="1" x14ac:dyDescent="0.25">
      <c r="A18" s="133"/>
      <c r="B18" s="281"/>
      <c r="C18" s="134"/>
      <c r="D18" s="137"/>
      <c r="E18" s="283"/>
      <c r="F18" s="346">
        <f t="shared" si="0"/>
        <v>0</v>
      </c>
    </row>
    <row r="19" spans="1:6" ht="15.4" customHeight="1" x14ac:dyDescent="0.25">
      <c r="A19" s="133"/>
      <c r="B19" s="281"/>
      <c r="C19" s="134"/>
      <c r="D19" s="137"/>
      <c r="E19" s="283"/>
      <c r="F19" s="346">
        <f t="shared" si="0"/>
        <v>0</v>
      </c>
    </row>
    <row r="20" spans="1:6" ht="15.4" customHeight="1" x14ac:dyDescent="0.25">
      <c r="A20" s="133"/>
      <c r="B20" s="281"/>
      <c r="C20" s="134"/>
      <c r="D20" s="137"/>
      <c r="E20" s="283"/>
      <c r="F20" s="346">
        <f t="shared" si="0"/>
        <v>0</v>
      </c>
    </row>
    <row r="21" spans="1:6" ht="15.4" customHeight="1" thickBot="1" x14ac:dyDescent="0.3">
      <c r="A21" s="133"/>
      <c r="B21" s="311"/>
      <c r="C21" s="135"/>
      <c r="D21" s="224"/>
      <c r="E21" s="297"/>
      <c r="F21" s="272">
        <f t="shared" si="0"/>
        <v>0</v>
      </c>
    </row>
    <row r="22" spans="1:6" ht="15.4" customHeight="1" thickBot="1" x14ac:dyDescent="0.35">
      <c r="A22" s="236" t="s">
        <v>303</v>
      </c>
      <c r="B22" s="347">
        <f>SUM(B9:B21)</f>
        <v>0</v>
      </c>
      <c r="C22" s="347">
        <f>SUM(C9:C21)</f>
        <v>0</v>
      </c>
      <c r="D22" s="347">
        <f>SUM(D9:D21)</f>
        <v>0</v>
      </c>
      <c r="E22" s="347">
        <f>SUM(E9:E21)</f>
        <v>0</v>
      </c>
      <c r="F22" s="318">
        <f>SUM(F9:F21)</f>
        <v>0</v>
      </c>
    </row>
    <row r="23" spans="1:6" ht="14.25" customHeight="1" x14ac:dyDescent="0.25">
      <c r="A23" s="56"/>
      <c r="B23" s="61"/>
      <c r="C23" s="58"/>
      <c r="D23" s="58"/>
      <c r="E23" s="61"/>
      <c r="F23" s="61"/>
    </row>
    <row r="24" spans="1:6" ht="14.25" customHeight="1" x14ac:dyDescent="0.3">
      <c r="A24" s="1319" t="s">
        <v>239</v>
      </c>
      <c r="B24" s="1319"/>
      <c r="C24" s="1319"/>
      <c r="D24" s="1319"/>
      <c r="E24" s="1319"/>
      <c r="F24" s="1319"/>
    </row>
    <row r="25" spans="1:6" ht="14.25" customHeight="1" x14ac:dyDescent="0.25">
      <c r="A25" s="945" t="s">
        <v>362</v>
      </c>
      <c r="B25" s="945"/>
      <c r="C25" s="945"/>
      <c r="D25" s="945"/>
      <c r="E25" s="945"/>
      <c r="F25" s="945"/>
    </row>
    <row r="26" spans="1:6" ht="31.5" customHeight="1" thickBot="1" x14ac:dyDescent="0.35">
      <c r="A26" s="1341" t="s">
        <v>1908</v>
      </c>
      <c r="B26" s="1341"/>
      <c r="C26" s="1341"/>
      <c r="D26" s="1341"/>
      <c r="E26" s="1341"/>
      <c r="F26" s="1341"/>
    </row>
    <row r="27" spans="1:6" s="1" customFormat="1" ht="51" thickBot="1" x14ac:dyDescent="0.3">
      <c r="A27" s="1335" t="s">
        <v>905</v>
      </c>
      <c r="B27" s="1336"/>
      <c r="C27" s="778" t="s">
        <v>1909</v>
      </c>
      <c r="D27" s="777" t="s">
        <v>1910</v>
      </c>
      <c r="E27" s="160" t="s">
        <v>906</v>
      </c>
      <c r="F27" s="161" t="s">
        <v>907</v>
      </c>
    </row>
    <row r="28" spans="1:6" ht="15.4" customHeight="1" x14ac:dyDescent="0.25">
      <c r="A28" s="1337"/>
      <c r="B28" s="1338"/>
      <c r="C28" s="59"/>
      <c r="D28" s="59"/>
      <c r="E28" s="60"/>
      <c r="F28" s="60"/>
    </row>
    <row r="29" spans="1:6" ht="15.4" customHeight="1" x14ac:dyDescent="0.25">
      <c r="A29" s="1339"/>
      <c r="B29" s="1340"/>
      <c r="C29" s="93"/>
      <c r="D29" s="93"/>
      <c r="E29" s="57"/>
      <c r="F29" s="57"/>
    </row>
    <row r="30" spans="1:6" ht="15.4" customHeight="1" x14ac:dyDescent="0.25">
      <c r="A30" s="1188"/>
      <c r="B30" s="1190"/>
      <c r="C30" s="131"/>
      <c r="D30" s="131"/>
      <c r="E30" s="131"/>
      <c r="F30" s="131"/>
    </row>
    <row r="31" spans="1:6" ht="15.4" customHeight="1" x14ac:dyDescent="0.25">
      <c r="A31" s="1203"/>
      <c r="B31" s="1204"/>
      <c r="C31" s="55"/>
      <c r="D31" s="55"/>
      <c r="E31" s="55"/>
      <c r="F31" s="55"/>
    </row>
    <row r="32" spans="1:6" ht="15.4" customHeight="1" x14ac:dyDescent="0.25">
      <c r="A32" s="1188"/>
      <c r="B32" s="1190"/>
      <c r="C32" s="131"/>
      <c r="D32" s="131"/>
      <c r="E32" s="131"/>
      <c r="F32" s="131"/>
    </row>
    <row r="33" spans="1:6" ht="15.4" customHeight="1" x14ac:dyDescent="0.25">
      <c r="A33" s="1188"/>
      <c r="B33" s="1190"/>
      <c r="C33" s="131"/>
      <c r="D33" s="131"/>
      <c r="E33" s="131"/>
      <c r="F33" s="131"/>
    </row>
    <row r="34" spans="1:6" ht="15.4" customHeight="1" x14ac:dyDescent="0.25">
      <c r="A34" s="1188"/>
      <c r="B34" s="1190"/>
      <c r="C34" s="131"/>
      <c r="D34" s="131"/>
      <c r="E34" s="131"/>
      <c r="F34" s="131"/>
    </row>
    <row r="35" spans="1:6" ht="15.4" customHeight="1" x14ac:dyDescent="0.25">
      <c r="A35" s="1188"/>
      <c r="B35" s="1190"/>
      <c r="C35" s="131"/>
      <c r="D35" s="131"/>
      <c r="E35" s="131"/>
      <c r="F35" s="131"/>
    </row>
    <row r="36" spans="1:6" ht="15.4" customHeight="1" x14ac:dyDescent="0.25">
      <c r="A36" s="1329"/>
      <c r="B36" s="1330"/>
      <c r="C36" s="131"/>
      <c r="D36" s="131"/>
      <c r="E36" s="131"/>
      <c r="F36" s="131"/>
    </row>
    <row r="37" spans="1:6" ht="15.4" customHeight="1" x14ac:dyDescent="0.25">
      <c r="A37" s="1329"/>
      <c r="B37" s="1330"/>
      <c r="C37" s="131"/>
      <c r="D37" s="131"/>
      <c r="E37" s="131"/>
      <c r="F37" s="131"/>
    </row>
    <row r="38" spans="1:6" ht="15.4" customHeight="1" x14ac:dyDescent="0.25">
      <c r="A38" s="1329"/>
      <c r="B38" s="1330"/>
      <c r="C38" s="131"/>
      <c r="D38" s="131"/>
      <c r="E38" s="131"/>
      <c r="F38" s="131"/>
    </row>
    <row r="39" spans="1:6" ht="15.4" customHeight="1" x14ac:dyDescent="0.25">
      <c r="A39" s="1329"/>
      <c r="B39" s="1330"/>
      <c r="C39" s="131"/>
      <c r="D39" s="131"/>
      <c r="E39" s="131"/>
      <c r="F39" s="131"/>
    </row>
    <row r="40" spans="1:6" ht="15.4" customHeight="1" x14ac:dyDescent="0.25">
      <c r="A40" s="1188"/>
      <c r="B40" s="1190"/>
      <c r="C40" s="131"/>
      <c r="D40" s="131"/>
      <c r="E40" s="131"/>
      <c r="F40" s="131"/>
    </row>
    <row r="41" spans="1:6" ht="15.4" customHeight="1" x14ac:dyDescent="0.25">
      <c r="A41" s="1203"/>
      <c r="B41" s="1204"/>
      <c r="C41" s="55"/>
      <c r="D41" s="55"/>
      <c r="E41" s="55"/>
      <c r="F41" s="55"/>
    </row>
    <row r="42" spans="1:6" ht="15.4" customHeight="1" x14ac:dyDescent="0.25">
      <c r="A42" s="1188"/>
      <c r="B42" s="1190"/>
      <c r="C42" s="131"/>
      <c r="D42" s="131"/>
      <c r="E42" s="131"/>
      <c r="F42" s="131"/>
    </row>
    <row r="43" spans="1:6" ht="15.4" customHeight="1" x14ac:dyDescent="0.25">
      <c r="A43" s="1203"/>
      <c r="B43" s="1204"/>
      <c r="C43" s="55"/>
      <c r="D43" s="55"/>
      <c r="E43" s="55"/>
      <c r="F43" s="55"/>
    </row>
    <row r="44" spans="1:6" ht="15.4" customHeight="1" x14ac:dyDescent="0.25">
      <c r="A44" s="1188"/>
      <c r="B44" s="1190"/>
      <c r="C44" s="131"/>
      <c r="D44" s="131"/>
      <c r="E44" s="131"/>
      <c r="F44" s="131"/>
    </row>
    <row r="45" spans="1:6" ht="15.4" customHeight="1" thickBot="1" x14ac:dyDescent="0.3">
      <c r="A45" s="1203"/>
      <c r="B45" s="1204"/>
      <c r="C45" s="169"/>
      <c r="D45" s="169"/>
      <c r="E45" s="169"/>
      <c r="F45" s="169"/>
    </row>
    <row r="46" spans="1:6" ht="15.4" customHeight="1" thickBot="1" x14ac:dyDescent="0.35">
      <c r="A46" s="1327" t="s">
        <v>269</v>
      </c>
      <c r="B46" s="1328"/>
      <c r="C46" s="39"/>
      <c r="D46" s="39"/>
      <c r="E46" s="39"/>
      <c r="F46" s="39">
        <f>SUM(F28:F45)</f>
        <v>0</v>
      </c>
    </row>
  </sheetData>
  <mergeCells count="31">
    <mergeCell ref="A27:B27"/>
    <mergeCell ref="A28:B28"/>
    <mergeCell ref="A29:B29"/>
    <mergeCell ref="A30:B30"/>
    <mergeCell ref="A24:F24"/>
    <mergeCell ref="A25:F25"/>
    <mergeCell ref="A26:F26"/>
    <mergeCell ref="F7:F8"/>
    <mergeCell ref="A7:A8"/>
    <mergeCell ref="B7:B8"/>
    <mergeCell ref="E7:E8"/>
    <mergeCell ref="A3:F3"/>
    <mergeCell ref="A4:F4"/>
    <mergeCell ref="A6:F6"/>
    <mergeCell ref="C7:D7"/>
    <mergeCell ref="A44:B44"/>
    <mergeCell ref="A45:B45"/>
    <mergeCell ref="A46:B46"/>
    <mergeCell ref="A31:B31"/>
    <mergeCell ref="A32:B32"/>
    <mergeCell ref="A41:B41"/>
    <mergeCell ref="A43:B43"/>
    <mergeCell ref="A42:B42"/>
    <mergeCell ref="A39:B39"/>
    <mergeCell ref="A40:B40"/>
    <mergeCell ref="A36:B36"/>
    <mergeCell ref="A37:B37"/>
    <mergeCell ref="A38:B38"/>
    <mergeCell ref="A33:B33"/>
    <mergeCell ref="A34:B34"/>
    <mergeCell ref="A35:B35"/>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4">
    <pageSetUpPr fitToPage="1"/>
  </sheetPr>
  <dimension ref="A1:G60"/>
  <sheetViews>
    <sheetView workbookViewId="0">
      <selection activeCell="G7" sqref="G7"/>
    </sheetView>
  </sheetViews>
  <sheetFormatPr defaultRowHeight="12.5" x14ac:dyDescent="0.25"/>
  <cols>
    <col min="1" max="1" width="21" customWidth="1"/>
    <col min="6" max="6" width="10.26953125" customWidth="1"/>
    <col min="7" max="7" width="17.7265625" bestFit="1" customWidth="1"/>
  </cols>
  <sheetData>
    <row r="1" spans="1:7" x14ac:dyDescent="0.25">
      <c r="A1" s="619">
        <f>Title!B12</f>
        <v>0</v>
      </c>
      <c r="G1" s="623" t="str">
        <f>'76'!E1</f>
        <v>For The Year Ended</v>
      </c>
    </row>
    <row r="2" spans="1:7" ht="13" thickBot="1" x14ac:dyDescent="0.3">
      <c r="A2" t="s">
        <v>8</v>
      </c>
      <c r="G2" s="165">
        <f>'8'!E2</f>
        <v>45657</v>
      </c>
    </row>
    <row r="3" spans="1:7" ht="13" x14ac:dyDescent="0.3">
      <c r="A3" s="891" t="s">
        <v>908</v>
      </c>
      <c r="B3" s="891"/>
      <c r="C3" s="891"/>
      <c r="D3" s="891"/>
      <c r="E3" s="891"/>
      <c r="F3" s="891"/>
      <c r="G3" s="891"/>
    </row>
    <row r="4" spans="1:7" x14ac:dyDescent="0.25">
      <c r="A4" s="1325" t="s">
        <v>1911</v>
      </c>
      <c r="B4" s="1281"/>
      <c r="C4" s="1281"/>
      <c r="D4" s="1281"/>
      <c r="E4" s="1281"/>
      <c r="F4" s="1281"/>
      <c r="G4" s="1281"/>
    </row>
    <row r="5" spans="1:7" ht="48" customHeight="1" thickBot="1" x14ac:dyDescent="0.35">
      <c r="A5" s="1102" t="s">
        <v>1827</v>
      </c>
      <c r="B5" s="1102"/>
      <c r="C5" s="1102"/>
      <c r="D5" s="1102"/>
      <c r="E5" s="1102"/>
      <c r="F5" s="1102"/>
      <c r="G5" s="1102"/>
    </row>
    <row r="6" spans="1:7" ht="30" customHeight="1" thickBot="1" x14ac:dyDescent="0.3">
      <c r="A6" s="1347" t="s">
        <v>2115</v>
      </c>
      <c r="B6" s="1348"/>
      <c r="C6" s="1348"/>
      <c r="D6" s="1348"/>
      <c r="E6" s="1348"/>
      <c r="F6" s="1349"/>
      <c r="G6" s="68" t="s">
        <v>2116</v>
      </c>
    </row>
    <row r="7" spans="1:7" ht="16.5" customHeight="1" x14ac:dyDescent="0.25">
      <c r="A7" s="1350" t="s">
        <v>911</v>
      </c>
      <c r="B7" s="1351"/>
      <c r="C7" s="1351"/>
      <c r="D7" s="1351"/>
      <c r="E7" s="1351"/>
      <c r="F7" s="1352"/>
      <c r="G7" s="254"/>
    </row>
    <row r="8" spans="1:7" ht="16.5" customHeight="1" x14ac:dyDescent="0.25">
      <c r="A8" s="1356" t="s">
        <v>910</v>
      </c>
      <c r="B8" s="1357"/>
      <c r="C8" s="1357"/>
      <c r="D8" s="1357"/>
      <c r="E8" s="1357"/>
      <c r="F8" s="1358"/>
      <c r="G8" s="229">
        <v>0</v>
      </c>
    </row>
    <row r="9" spans="1:7" ht="16.5" customHeight="1" thickBot="1" x14ac:dyDescent="0.3">
      <c r="A9" s="1353" t="s">
        <v>750</v>
      </c>
      <c r="B9" s="1354"/>
      <c r="C9" s="1354"/>
      <c r="D9" s="1354"/>
      <c r="E9" s="1354"/>
      <c r="F9" s="1355"/>
      <c r="G9" s="258">
        <v>0</v>
      </c>
    </row>
    <row r="10" spans="1:7" ht="16.5" customHeight="1" thickBot="1" x14ac:dyDescent="0.35">
      <c r="A10" s="1342" t="s">
        <v>912</v>
      </c>
      <c r="B10" s="1343"/>
      <c r="C10" s="1343"/>
      <c r="D10" s="1343"/>
      <c r="E10" s="1343"/>
      <c r="F10" s="1344"/>
      <c r="G10" s="318">
        <f>SUM(G8:G9)</f>
        <v>0</v>
      </c>
    </row>
    <row r="11" spans="1:7" ht="16.5" customHeight="1" x14ac:dyDescent="0.25">
      <c r="A11" s="1353"/>
      <c r="B11" s="1354"/>
      <c r="C11" s="1354"/>
      <c r="D11" s="1354"/>
      <c r="E11" s="1354"/>
      <c r="F11" s="1355"/>
      <c r="G11" s="254"/>
    </row>
    <row r="12" spans="1:7" ht="16.5" customHeight="1" x14ac:dyDescent="0.25">
      <c r="A12" s="1353"/>
      <c r="B12" s="1354"/>
      <c r="C12" s="1354"/>
      <c r="D12" s="1354"/>
      <c r="E12" s="1354"/>
      <c r="F12" s="1355"/>
      <c r="G12" s="254"/>
    </row>
    <row r="13" spans="1:7" ht="16.5" customHeight="1" x14ac:dyDescent="0.25">
      <c r="A13" s="1353"/>
      <c r="B13" s="1354"/>
      <c r="C13" s="1354"/>
      <c r="D13" s="1354"/>
      <c r="E13" s="1354"/>
      <c r="F13" s="1355"/>
      <c r="G13" s="254"/>
    </row>
    <row r="14" spans="1:7" ht="16.5" customHeight="1" x14ac:dyDescent="0.25">
      <c r="A14" s="1353"/>
      <c r="B14" s="1354"/>
      <c r="C14" s="1354"/>
      <c r="D14" s="1354"/>
      <c r="E14" s="1354"/>
      <c r="F14" s="1355"/>
      <c r="G14" s="254"/>
    </row>
    <row r="15" spans="1:7" ht="16.5" customHeight="1" x14ac:dyDescent="0.25">
      <c r="A15" s="1353" t="s">
        <v>358</v>
      </c>
      <c r="B15" s="1354"/>
      <c r="C15" s="1354"/>
      <c r="D15" s="1354"/>
      <c r="E15" s="1354"/>
      <c r="F15" s="1355"/>
      <c r="G15" s="254"/>
    </row>
    <row r="16" spans="1:7" ht="16.5" customHeight="1" x14ac:dyDescent="0.25">
      <c r="A16" s="1356" t="s">
        <v>913</v>
      </c>
      <c r="B16" s="1357"/>
      <c r="C16" s="1357"/>
      <c r="D16" s="1357"/>
      <c r="E16" s="1357"/>
      <c r="F16" s="1358"/>
      <c r="G16" s="229">
        <v>0</v>
      </c>
    </row>
    <row r="17" spans="1:7" ht="16.5" customHeight="1" thickBot="1" x14ac:dyDescent="0.35">
      <c r="A17" s="1362" t="s">
        <v>1912</v>
      </c>
      <c r="B17" s="1363"/>
      <c r="C17" s="1363"/>
      <c r="D17" s="1363"/>
      <c r="E17" s="1363"/>
      <c r="F17" s="1364"/>
      <c r="G17" s="324">
        <v>0</v>
      </c>
    </row>
    <row r="18" spans="1:7" ht="16.5" customHeight="1" thickBot="1" x14ac:dyDescent="0.35">
      <c r="A18" s="1345" t="s">
        <v>914</v>
      </c>
      <c r="B18" s="1346"/>
      <c r="C18" s="1346"/>
      <c r="D18" s="1346"/>
      <c r="E18" s="1346"/>
      <c r="F18" s="1346"/>
      <c r="G18" s="742">
        <f>SUM(G16:G17)</f>
        <v>0</v>
      </c>
    </row>
    <row r="19" spans="1:7" ht="16.5" customHeight="1" thickBot="1" x14ac:dyDescent="0.3">
      <c r="A19" s="1191"/>
      <c r="B19" s="1254"/>
      <c r="C19" s="1254"/>
      <c r="D19" s="1254"/>
      <c r="E19" s="1254"/>
      <c r="F19" s="1192"/>
      <c r="G19" s="229">
        <v>0</v>
      </c>
    </row>
    <row r="20" spans="1:7" ht="16.5" customHeight="1" thickBot="1" x14ac:dyDescent="0.3">
      <c r="A20" s="1365" t="s">
        <v>1507</v>
      </c>
      <c r="B20" s="1366"/>
      <c r="C20" s="1366"/>
      <c r="D20" s="1366"/>
      <c r="E20" s="1366"/>
      <c r="F20" s="1366"/>
      <c r="G20" s="743">
        <v>0</v>
      </c>
    </row>
    <row r="21" spans="1:7" ht="16.5" customHeight="1" x14ac:dyDescent="0.25">
      <c r="A21" s="1191"/>
      <c r="B21" s="1254"/>
      <c r="C21" s="1254"/>
      <c r="D21" s="1254"/>
      <c r="E21" s="1254"/>
      <c r="F21" s="1192"/>
      <c r="G21" s="254">
        <v>0</v>
      </c>
    </row>
    <row r="22" spans="1:7" ht="16.5" customHeight="1" x14ac:dyDescent="0.25">
      <c r="A22" s="1191"/>
      <c r="B22" s="1254"/>
      <c r="C22" s="1254"/>
      <c r="D22" s="1254"/>
      <c r="E22" s="1254"/>
      <c r="F22" s="1192"/>
      <c r="G22" s="248">
        <v>0</v>
      </c>
    </row>
    <row r="23" spans="1:7" ht="16.5" customHeight="1" x14ac:dyDescent="0.25">
      <c r="A23" s="1191"/>
      <c r="B23" s="1254"/>
      <c r="C23" s="1254"/>
      <c r="D23" s="1254"/>
      <c r="E23" s="1254"/>
      <c r="F23" s="1192"/>
      <c r="G23" s="248">
        <v>0</v>
      </c>
    </row>
    <row r="24" spans="1:7" ht="16.5" customHeight="1" x14ac:dyDescent="0.25">
      <c r="A24" s="1191"/>
      <c r="B24" s="1254"/>
      <c r="C24" s="1254"/>
      <c r="D24" s="1254"/>
      <c r="E24" s="1254"/>
      <c r="F24" s="1192"/>
      <c r="G24" s="248">
        <v>0</v>
      </c>
    </row>
    <row r="25" spans="1:7" ht="16.5" customHeight="1" x14ac:dyDescent="0.25">
      <c r="A25" s="1191"/>
      <c r="B25" s="1254"/>
      <c r="C25" s="1254"/>
      <c r="D25" s="1254"/>
      <c r="E25" s="1254"/>
      <c r="F25" s="1192"/>
      <c r="G25" s="248">
        <v>0</v>
      </c>
    </row>
    <row r="26" spans="1:7" ht="16.5" customHeight="1" x14ac:dyDescent="0.25">
      <c r="A26" s="1191"/>
      <c r="B26" s="1254"/>
      <c r="C26" s="1254"/>
      <c r="D26" s="1254"/>
      <c r="E26" s="1254"/>
      <c r="F26" s="1192"/>
      <c r="G26" s="248">
        <v>0</v>
      </c>
    </row>
    <row r="27" spans="1:7" ht="16.5" customHeight="1" x14ac:dyDescent="0.25">
      <c r="A27" s="1191"/>
      <c r="B27" s="1254"/>
      <c r="C27" s="1254"/>
      <c r="D27" s="1254"/>
      <c r="E27" s="1254"/>
      <c r="F27" s="1192"/>
      <c r="G27" s="248">
        <v>0</v>
      </c>
    </row>
    <row r="28" spans="1:7" ht="16.5" customHeight="1" x14ac:dyDescent="0.25">
      <c r="A28" s="1191"/>
      <c r="B28" s="1254"/>
      <c r="C28" s="1254"/>
      <c r="D28" s="1254"/>
      <c r="E28" s="1254"/>
      <c r="F28" s="1192"/>
      <c r="G28" s="248">
        <v>0</v>
      </c>
    </row>
    <row r="29" spans="1:7" ht="16.5" customHeight="1" x14ac:dyDescent="0.25">
      <c r="A29" s="1191"/>
      <c r="B29" s="1254"/>
      <c r="C29" s="1254"/>
      <c r="D29" s="1254"/>
      <c r="E29" s="1254"/>
      <c r="F29" s="1192"/>
      <c r="G29" s="248">
        <v>0</v>
      </c>
    </row>
    <row r="30" spans="1:7" ht="16.5" customHeight="1" x14ac:dyDescent="0.25">
      <c r="A30" s="1191"/>
      <c r="B30" s="1254"/>
      <c r="C30" s="1254"/>
      <c r="D30" s="1254"/>
      <c r="E30" s="1254"/>
      <c r="F30" s="1192"/>
      <c r="G30" s="248">
        <v>0</v>
      </c>
    </row>
    <row r="31" spans="1:7" ht="16.5" customHeight="1" x14ac:dyDescent="0.25">
      <c r="A31" s="1191"/>
      <c r="B31" s="1254"/>
      <c r="C31" s="1254"/>
      <c r="D31" s="1254"/>
      <c r="E31" s="1254"/>
      <c r="F31" s="1192"/>
      <c r="G31" s="248">
        <v>0</v>
      </c>
    </row>
    <row r="32" spans="1:7" ht="16.5" customHeight="1" x14ac:dyDescent="0.25">
      <c r="A32" s="1191"/>
      <c r="B32" s="1254"/>
      <c r="C32" s="1254"/>
      <c r="D32" s="1254"/>
      <c r="E32" s="1254"/>
      <c r="F32" s="1192"/>
      <c r="G32" s="248">
        <v>0</v>
      </c>
    </row>
    <row r="33" spans="1:7" ht="16.5" customHeight="1" x14ac:dyDescent="0.25">
      <c r="A33" s="1191"/>
      <c r="B33" s="1254"/>
      <c r="C33" s="1254"/>
      <c r="D33" s="1254"/>
      <c r="E33" s="1254"/>
      <c r="F33" s="1192"/>
      <c r="G33" s="248">
        <v>0</v>
      </c>
    </row>
    <row r="34" spans="1:7" ht="16.5" customHeight="1" x14ac:dyDescent="0.25">
      <c r="A34" s="1191"/>
      <c r="B34" s="1254"/>
      <c r="C34" s="1254"/>
      <c r="D34" s="1254"/>
      <c r="E34" s="1254"/>
      <c r="F34" s="1192"/>
      <c r="G34" s="254">
        <v>0</v>
      </c>
    </row>
    <row r="35" spans="1:7" ht="16.5" customHeight="1" x14ac:dyDescent="0.25">
      <c r="A35" s="1191"/>
      <c r="B35" s="1254"/>
      <c r="C35" s="1254"/>
      <c r="D35" s="1254"/>
      <c r="E35" s="1254"/>
      <c r="F35" s="1192"/>
      <c r="G35" s="248">
        <v>0</v>
      </c>
    </row>
    <row r="36" spans="1:7" ht="16.5" customHeight="1" x14ac:dyDescent="0.25">
      <c r="A36" s="1191"/>
      <c r="B36" s="1254"/>
      <c r="C36" s="1254"/>
      <c r="D36" s="1254"/>
      <c r="E36" s="1254"/>
      <c r="F36" s="1192"/>
      <c r="G36" s="248">
        <v>0</v>
      </c>
    </row>
    <row r="37" spans="1:7" ht="16.5" customHeight="1" x14ac:dyDescent="0.25">
      <c r="A37" s="1191"/>
      <c r="B37" s="1254"/>
      <c r="C37" s="1254"/>
      <c r="D37" s="1254"/>
      <c r="E37" s="1254"/>
      <c r="F37" s="1192"/>
      <c r="G37" s="248">
        <v>0</v>
      </c>
    </row>
    <row r="38" spans="1:7" ht="16.5" customHeight="1" x14ac:dyDescent="0.25">
      <c r="A38" s="1191"/>
      <c r="B38" s="1254"/>
      <c r="C38" s="1254"/>
      <c r="D38" s="1254"/>
      <c r="E38" s="1254"/>
      <c r="F38" s="1192"/>
      <c r="G38" s="324">
        <v>0</v>
      </c>
    </row>
    <row r="39" spans="1:7" ht="16.5" customHeight="1" x14ac:dyDescent="0.25">
      <c r="A39" s="1191"/>
      <c r="B39" s="1254"/>
      <c r="C39" s="1254"/>
      <c r="D39" s="1254"/>
      <c r="E39" s="1254"/>
      <c r="F39" s="1254"/>
      <c r="G39" s="248">
        <v>0</v>
      </c>
    </row>
    <row r="40" spans="1:7" ht="16.5" customHeight="1" thickBot="1" x14ac:dyDescent="0.35">
      <c r="A40" s="1359" t="s">
        <v>1508</v>
      </c>
      <c r="B40" s="1360"/>
      <c r="C40" s="1360"/>
      <c r="D40" s="1360"/>
      <c r="E40" s="1360"/>
      <c r="F40" s="1361"/>
      <c r="G40" s="741">
        <f>SUM(G10,G18,G20)</f>
        <v>0</v>
      </c>
    </row>
    <row r="41" spans="1:7" x14ac:dyDescent="0.25">
      <c r="A41" s="238"/>
      <c r="B41" s="238"/>
      <c r="C41" s="238"/>
      <c r="D41" s="238"/>
      <c r="E41" s="238"/>
      <c r="F41" s="238"/>
      <c r="G41" s="238"/>
    </row>
    <row r="42" spans="1:7" x14ac:dyDescent="0.25">
      <c r="A42" s="238"/>
      <c r="B42" s="238"/>
      <c r="C42" s="238"/>
      <c r="D42" s="238"/>
      <c r="E42" s="238"/>
      <c r="F42" s="238"/>
      <c r="G42" s="238"/>
    </row>
    <row r="43" spans="1:7" x14ac:dyDescent="0.25">
      <c r="A43" s="238"/>
      <c r="B43" s="238"/>
      <c r="C43" s="238"/>
      <c r="D43" s="238"/>
      <c r="E43" s="238"/>
      <c r="F43" s="238"/>
      <c r="G43" s="238"/>
    </row>
    <row r="44" spans="1:7" x14ac:dyDescent="0.25">
      <c r="A44" s="238"/>
      <c r="B44" s="238"/>
      <c r="C44" s="238"/>
      <c r="D44" s="238"/>
      <c r="E44" s="238"/>
      <c r="F44" s="238"/>
      <c r="G44" s="238"/>
    </row>
    <row r="45" spans="1:7" x14ac:dyDescent="0.25">
      <c r="A45" s="238"/>
      <c r="B45" s="238"/>
      <c r="C45" s="238"/>
      <c r="D45" s="238"/>
      <c r="E45" s="238"/>
      <c r="F45" s="238"/>
      <c r="G45" s="238"/>
    </row>
    <row r="46" spans="1:7" x14ac:dyDescent="0.25">
      <c r="A46" s="238"/>
      <c r="B46" s="238"/>
      <c r="C46" s="238"/>
      <c r="D46" s="238"/>
      <c r="E46" s="238"/>
      <c r="F46" s="238"/>
      <c r="G46" s="238"/>
    </row>
    <row r="47" spans="1:7" x14ac:dyDescent="0.25">
      <c r="A47" s="238"/>
      <c r="B47" s="238"/>
      <c r="C47" s="238"/>
      <c r="D47" s="238"/>
      <c r="E47" s="238"/>
      <c r="F47" s="238"/>
      <c r="G47" s="238"/>
    </row>
    <row r="48" spans="1:7" x14ac:dyDescent="0.25">
      <c r="A48" s="238"/>
      <c r="B48" s="238"/>
      <c r="C48" s="238"/>
      <c r="D48" s="238"/>
      <c r="E48" s="238"/>
      <c r="F48" s="238"/>
      <c r="G48" s="238"/>
    </row>
    <row r="49" spans="1:7" x14ac:dyDescent="0.25">
      <c r="A49" s="238"/>
      <c r="B49" s="238"/>
      <c r="C49" s="238"/>
      <c r="D49" s="238"/>
      <c r="E49" s="238"/>
      <c r="F49" s="238"/>
      <c r="G49" s="238"/>
    </row>
    <row r="50" spans="1:7" x14ac:dyDescent="0.25">
      <c r="A50" s="238"/>
      <c r="B50" s="238"/>
      <c r="C50" s="238"/>
      <c r="D50" s="238"/>
      <c r="E50" s="238"/>
      <c r="F50" s="238"/>
      <c r="G50" s="238"/>
    </row>
    <row r="51" spans="1:7" x14ac:dyDescent="0.25">
      <c r="A51" s="238"/>
      <c r="B51" s="238"/>
      <c r="C51" s="238"/>
      <c r="D51" s="238"/>
      <c r="E51" s="238"/>
      <c r="F51" s="238"/>
      <c r="G51" s="238"/>
    </row>
    <row r="52" spans="1:7" x14ac:dyDescent="0.25">
      <c r="A52" s="238"/>
      <c r="B52" s="238"/>
      <c r="C52" s="238"/>
      <c r="D52" s="238"/>
      <c r="E52" s="238"/>
      <c r="F52" s="238"/>
      <c r="G52" s="238"/>
    </row>
    <row r="53" spans="1:7" x14ac:dyDescent="0.25">
      <c r="A53" s="238"/>
      <c r="B53" s="238"/>
      <c r="C53" s="238"/>
      <c r="D53" s="238"/>
      <c r="E53" s="238"/>
      <c r="F53" s="238"/>
      <c r="G53" s="238"/>
    </row>
    <row r="54" spans="1:7" x14ac:dyDescent="0.25">
      <c r="A54" s="238"/>
      <c r="B54" s="238"/>
      <c r="C54" s="238"/>
      <c r="D54" s="238"/>
      <c r="E54" s="238"/>
      <c r="F54" s="238"/>
      <c r="G54" s="238"/>
    </row>
    <row r="55" spans="1:7" x14ac:dyDescent="0.25">
      <c r="A55" s="238"/>
      <c r="B55" s="238"/>
      <c r="C55" s="238"/>
      <c r="D55" s="238"/>
      <c r="E55" s="238"/>
      <c r="F55" s="238"/>
      <c r="G55" s="238"/>
    </row>
    <row r="56" spans="1:7" x14ac:dyDescent="0.25">
      <c r="A56" s="238"/>
      <c r="B56" s="238"/>
      <c r="C56" s="238"/>
      <c r="D56" s="238"/>
      <c r="E56" s="238"/>
      <c r="F56" s="238"/>
      <c r="G56" s="238"/>
    </row>
    <row r="57" spans="1:7" x14ac:dyDescent="0.25">
      <c r="A57" s="238"/>
      <c r="B57" s="238"/>
      <c r="C57" s="238"/>
      <c r="D57" s="238"/>
      <c r="E57" s="238"/>
      <c r="F57" s="238"/>
      <c r="G57" s="238"/>
    </row>
    <row r="58" spans="1:7" x14ac:dyDescent="0.25">
      <c r="A58" s="238"/>
      <c r="B58" s="238"/>
      <c r="C58" s="238"/>
      <c r="D58" s="238"/>
      <c r="E58" s="238"/>
      <c r="F58" s="238"/>
      <c r="G58" s="238"/>
    </row>
    <row r="59" spans="1:7" x14ac:dyDescent="0.25">
      <c r="A59" s="238"/>
      <c r="B59" s="238"/>
      <c r="C59" s="238"/>
      <c r="D59" s="238"/>
      <c r="E59" s="238"/>
      <c r="F59" s="238"/>
      <c r="G59" s="238"/>
    </row>
    <row r="60" spans="1:7" x14ac:dyDescent="0.25">
      <c r="A60" s="238"/>
      <c r="B60" s="238"/>
      <c r="C60" s="238"/>
      <c r="D60" s="238"/>
      <c r="E60" s="238"/>
      <c r="F60" s="238"/>
      <c r="G60" s="238"/>
    </row>
  </sheetData>
  <mergeCells count="38">
    <mergeCell ref="A40:F40"/>
    <mergeCell ref="A33:F33"/>
    <mergeCell ref="A34:F34"/>
    <mergeCell ref="A16:F16"/>
    <mergeCell ref="A17:F17"/>
    <mergeCell ref="A26:F26"/>
    <mergeCell ref="A19:F19"/>
    <mergeCell ref="A20:F20"/>
    <mergeCell ref="A27:F27"/>
    <mergeCell ref="A28:F28"/>
    <mergeCell ref="A36:F36"/>
    <mergeCell ref="A37:F37"/>
    <mergeCell ref="A39:F39"/>
    <mergeCell ref="A30:F30"/>
    <mergeCell ref="A31:F31"/>
    <mergeCell ref="A29:F29"/>
    <mergeCell ref="A10:F10"/>
    <mergeCell ref="A18:F18"/>
    <mergeCell ref="A3:G3"/>
    <mergeCell ref="A4:G4"/>
    <mergeCell ref="A5:G5"/>
    <mergeCell ref="A6:F6"/>
    <mergeCell ref="A7:F7"/>
    <mergeCell ref="A15:F15"/>
    <mergeCell ref="A8:F8"/>
    <mergeCell ref="A9:F9"/>
    <mergeCell ref="A11:F11"/>
    <mergeCell ref="A12:F12"/>
    <mergeCell ref="A13:F13"/>
    <mergeCell ref="A14:F14"/>
    <mergeCell ref="A38:F38"/>
    <mergeCell ref="A32:F32"/>
    <mergeCell ref="A35:F35"/>
    <mergeCell ref="A25:F25"/>
    <mergeCell ref="A21:F21"/>
    <mergeCell ref="A22:F22"/>
    <mergeCell ref="A23:F23"/>
    <mergeCell ref="A24:F24"/>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pageSetUpPr fitToPage="1"/>
  </sheetPr>
  <dimension ref="A1:H349"/>
  <sheetViews>
    <sheetView workbookViewId="0">
      <selection activeCell="A7" sqref="A7:C7"/>
    </sheetView>
  </sheetViews>
  <sheetFormatPr defaultRowHeight="12.5" x14ac:dyDescent="0.25"/>
  <cols>
    <col min="1" max="1" width="9.26953125" style="69" customWidth="1"/>
    <col min="3" max="3" width="25" customWidth="1"/>
    <col min="4" max="4" width="7" customWidth="1"/>
    <col min="5" max="5" width="9.7265625" customWidth="1"/>
    <col min="6" max="6" width="6.26953125" customWidth="1"/>
    <col min="7" max="7" width="9.7265625" customWidth="1"/>
    <col min="8" max="8" width="17.26953125" customWidth="1"/>
  </cols>
  <sheetData>
    <row r="1" spans="1:8" x14ac:dyDescent="0.25">
      <c r="A1" s="619">
        <f>Title!B12</f>
        <v>0</v>
      </c>
      <c r="H1" s="623" t="str">
        <f>'33'!G1</f>
        <v>For The Year Ended</v>
      </c>
    </row>
    <row r="2" spans="1:8" ht="13" thickBot="1" x14ac:dyDescent="0.3">
      <c r="A2" t="s">
        <v>8</v>
      </c>
      <c r="H2" s="165">
        <f>'33'!G2</f>
        <v>45657</v>
      </c>
    </row>
    <row r="3" spans="1:8" ht="13" x14ac:dyDescent="0.3">
      <c r="A3" s="895" t="s">
        <v>185</v>
      </c>
      <c r="B3" s="895"/>
      <c r="C3" s="895"/>
      <c r="D3" s="895"/>
      <c r="E3" s="895"/>
      <c r="F3" s="895"/>
      <c r="G3" s="895"/>
      <c r="H3" s="895"/>
    </row>
    <row r="4" spans="1:8" x14ac:dyDescent="0.25">
      <c r="A4" s="1119" t="s">
        <v>1629</v>
      </c>
      <c r="B4" s="1119"/>
      <c r="C4" s="1119"/>
      <c r="D4" s="1119"/>
      <c r="E4" s="1119"/>
      <c r="F4" s="1119"/>
      <c r="G4" s="1119"/>
      <c r="H4" s="1119"/>
    </row>
    <row r="5" spans="1:8" ht="30.75" customHeight="1" thickBot="1" x14ac:dyDescent="0.35">
      <c r="A5" s="1102" t="s">
        <v>1913</v>
      </c>
      <c r="B5" s="1367"/>
      <c r="C5" s="1367"/>
      <c r="D5" s="1367"/>
      <c r="E5" s="1367"/>
      <c r="F5" s="1367"/>
      <c r="G5" s="1367"/>
      <c r="H5" s="1367"/>
    </row>
    <row r="6" spans="1:8" ht="52.5" customHeight="1" thickBot="1" x14ac:dyDescent="0.3">
      <c r="A6" s="1931" t="s">
        <v>2117</v>
      </c>
      <c r="B6" s="1369"/>
      <c r="C6" s="1370"/>
      <c r="D6" s="1097" t="s">
        <v>187</v>
      </c>
      <c r="E6" s="1099"/>
      <c r="F6" s="913" t="s">
        <v>186</v>
      </c>
      <c r="G6" s="914"/>
      <c r="H6" s="65" t="s">
        <v>922</v>
      </c>
    </row>
    <row r="7" spans="1:8" ht="16.5" customHeight="1" x14ac:dyDescent="0.25">
      <c r="A7" s="1113" t="s">
        <v>188</v>
      </c>
      <c r="B7" s="1114"/>
      <c r="C7" s="1115"/>
      <c r="D7" s="1205">
        <v>0</v>
      </c>
      <c r="E7" s="1253"/>
      <c r="F7" s="1205">
        <v>0</v>
      </c>
      <c r="G7" s="1206"/>
      <c r="H7" s="257">
        <f>F7-D7</f>
        <v>0</v>
      </c>
    </row>
    <row r="8" spans="1:8" ht="15.75" customHeight="1" x14ac:dyDescent="0.25">
      <c r="A8" s="1373"/>
      <c r="B8" s="1374"/>
      <c r="C8" s="1375"/>
      <c r="D8" s="1191">
        <v>0</v>
      </c>
      <c r="E8" s="1254"/>
      <c r="F8" s="1191">
        <v>0</v>
      </c>
      <c r="G8" s="1192"/>
      <c r="H8" s="329">
        <f>F8-D8</f>
        <v>0</v>
      </c>
    </row>
    <row r="9" spans="1:8" ht="15.75" customHeight="1" thickBot="1" x14ac:dyDescent="0.3">
      <c r="A9" s="1371"/>
      <c r="B9" s="1119"/>
      <c r="C9" s="1372"/>
      <c r="D9" s="1193">
        <v>0</v>
      </c>
      <c r="E9" s="1261"/>
      <c r="F9" s="1193">
        <v>0</v>
      </c>
      <c r="G9" s="1194"/>
      <c r="H9" s="269">
        <f>F9-D9</f>
        <v>0</v>
      </c>
    </row>
    <row r="10" spans="1:8" ht="15.75" customHeight="1" x14ac:dyDescent="0.3">
      <c r="A10" s="1379" t="s">
        <v>189</v>
      </c>
      <c r="B10" s="1380"/>
      <c r="C10" s="1381"/>
      <c r="D10" s="1257">
        <f>SUM(D7:E9)</f>
        <v>0</v>
      </c>
      <c r="E10" s="1382"/>
      <c r="F10" s="1383">
        <f>SUM(F7:G9)</f>
        <v>0</v>
      </c>
      <c r="G10" s="1384"/>
      <c r="H10" s="232">
        <f>SUM(H7:H9)</f>
        <v>0</v>
      </c>
    </row>
    <row r="11" spans="1:8" ht="15.75" customHeight="1" x14ac:dyDescent="0.25">
      <c r="A11" s="1371"/>
      <c r="B11" s="1119"/>
      <c r="C11" s="1372"/>
      <c r="D11" s="1376"/>
      <c r="E11" s="1377"/>
      <c r="F11" s="1376"/>
      <c r="G11" s="1378"/>
      <c r="H11" s="329"/>
    </row>
    <row r="12" spans="1:8" ht="15.75" customHeight="1" x14ac:dyDescent="0.25">
      <c r="A12" s="1123" t="s">
        <v>190</v>
      </c>
      <c r="B12" s="1124"/>
      <c r="C12" s="1125"/>
      <c r="D12" s="1205"/>
      <c r="E12" s="1253"/>
      <c r="F12" s="1205"/>
      <c r="G12" s="1206"/>
      <c r="H12" s="257">
        <f>F12-D12</f>
        <v>0</v>
      </c>
    </row>
    <row r="13" spans="1:8" ht="15.75" customHeight="1" x14ac:dyDescent="0.25">
      <c r="A13" s="1371"/>
      <c r="B13" s="1119"/>
      <c r="C13" s="1372"/>
      <c r="D13" s="1191"/>
      <c r="E13" s="1254"/>
      <c r="F13" s="1191"/>
      <c r="G13" s="1192"/>
      <c r="H13" s="329">
        <f>F13-D13</f>
        <v>0</v>
      </c>
    </row>
    <row r="14" spans="1:8" ht="15.75" customHeight="1" thickBot="1" x14ac:dyDescent="0.3">
      <c r="A14" s="1373"/>
      <c r="B14" s="1374"/>
      <c r="C14" s="1375"/>
      <c r="D14" s="1193"/>
      <c r="E14" s="1261"/>
      <c r="F14" s="1193"/>
      <c r="G14" s="1194"/>
      <c r="H14" s="269">
        <f>F14-D14</f>
        <v>0</v>
      </c>
    </row>
    <row r="15" spans="1:8" ht="15.75" customHeight="1" x14ac:dyDescent="0.3">
      <c r="A15" s="1379" t="s">
        <v>191</v>
      </c>
      <c r="B15" s="1380"/>
      <c r="C15" s="1381"/>
      <c r="D15" s="1257">
        <f>SUM(D12:E14)</f>
        <v>0</v>
      </c>
      <c r="E15" s="1382"/>
      <c r="F15" s="1383">
        <f>SUM(F12:G14)</f>
        <v>0</v>
      </c>
      <c r="G15" s="1384"/>
      <c r="H15" s="232">
        <f>SUM(H12:H14)</f>
        <v>0</v>
      </c>
    </row>
    <row r="16" spans="1:8" ht="15.75" customHeight="1" x14ac:dyDescent="0.25">
      <c r="A16" s="1371"/>
      <c r="B16" s="1119"/>
      <c r="C16" s="1372"/>
      <c r="D16" s="1376"/>
      <c r="E16" s="1377"/>
      <c r="F16" s="1376"/>
      <c r="G16" s="1378"/>
      <c r="H16" s="329"/>
    </row>
    <row r="17" spans="1:8" ht="15.75" customHeight="1" x14ac:dyDescent="0.25">
      <c r="A17" s="1123" t="s">
        <v>193</v>
      </c>
      <c r="B17" s="1124"/>
      <c r="C17" s="1125"/>
      <c r="D17" s="1205"/>
      <c r="E17" s="1253"/>
      <c r="F17" s="1205"/>
      <c r="G17" s="1206"/>
      <c r="H17" s="257">
        <f>F17-D17</f>
        <v>0</v>
      </c>
    </row>
    <row r="18" spans="1:8" ht="15.75" customHeight="1" x14ac:dyDescent="0.25">
      <c r="A18" s="1371"/>
      <c r="B18" s="1119"/>
      <c r="C18" s="1372"/>
      <c r="D18" s="1191"/>
      <c r="E18" s="1254"/>
      <c r="F18" s="1191"/>
      <c r="G18" s="1192"/>
      <c r="H18" s="329">
        <f>F18-D18</f>
        <v>0</v>
      </c>
    </row>
    <row r="19" spans="1:8" ht="15.75" customHeight="1" thickBot="1" x14ac:dyDescent="0.3">
      <c r="A19" s="1373"/>
      <c r="B19" s="1374"/>
      <c r="C19" s="1375"/>
      <c r="D19" s="1193"/>
      <c r="E19" s="1261"/>
      <c r="F19" s="1193"/>
      <c r="G19" s="1194"/>
      <c r="H19" s="269">
        <f>F19-D19</f>
        <v>0</v>
      </c>
    </row>
    <row r="20" spans="1:8" ht="15.75" customHeight="1" x14ac:dyDescent="0.3">
      <c r="A20" s="1385" t="s">
        <v>192</v>
      </c>
      <c r="B20" s="1052"/>
      <c r="C20" s="1386"/>
      <c r="D20" s="1257">
        <f>SUM(D17:E19)</f>
        <v>0</v>
      </c>
      <c r="E20" s="1382"/>
      <c r="F20" s="1383">
        <f>SUM(F17:G19)</f>
        <v>0</v>
      </c>
      <c r="G20" s="1384"/>
      <c r="H20" s="232">
        <f>SUM(H17:H19)</f>
        <v>0</v>
      </c>
    </row>
    <row r="21" spans="1:8" ht="15.75" customHeight="1" x14ac:dyDescent="0.25">
      <c r="A21" s="1373"/>
      <c r="B21" s="1374"/>
      <c r="C21" s="1375"/>
      <c r="D21" s="1257"/>
      <c r="E21" s="1382"/>
      <c r="F21" s="1257"/>
      <c r="G21" s="1258"/>
      <c r="H21" s="232"/>
    </row>
    <row r="22" spans="1:8" ht="15.75" customHeight="1" x14ac:dyDescent="0.25">
      <c r="A22" s="1113" t="s">
        <v>455</v>
      </c>
      <c r="B22" s="1114"/>
      <c r="C22" s="1115"/>
      <c r="D22" s="1205">
        <v>0</v>
      </c>
      <c r="E22" s="1253"/>
      <c r="F22" s="1205">
        <v>0</v>
      </c>
      <c r="G22" s="1206"/>
      <c r="H22" s="257">
        <f>F22-D22</f>
        <v>0</v>
      </c>
    </row>
    <row r="23" spans="1:8" ht="15.75" customHeight="1" x14ac:dyDescent="0.25">
      <c r="A23" s="1373"/>
      <c r="B23" s="1374"/>
      <c r="C23" s="1375"/>
      <c r="D23" s="1191"/>
      <c r="E23" s="1254"/>
      <c r="F23" s="1191"/>
      <c r="G23" s="1192"/>
      <c r="H23" s="329">
        <f>F23-D23</f>
        <v>0</v>
      </c>
    </row>
    <row r="24" spans="1:8" ht="15.75" customHeight="1" thickBot="1" x14ac:dyDescent="0.3">
      <c r="A24" s="1371"/>
      <c r="B24" s="1119"/>
      <c r="C24" s="1372"/>
      <c r="D24" s="1193"/>
      <c r="E24" s="1261"/>
      <c r="F24" s="1193"/>
      <c r="G24" s="1194"/>
      <c r="H24" s="269">
        <f>F24-D24</f>
        <v>0</v>
      </c>
    </row>
    <row r="25" spans="1:8" ht="15.75" customHeight="1" x14ac:dyDescent="0.3">
      <c r="A25" s="1379" t="s">
        <v>194</v>
      </c>
      <c r="B25" s="1380"/>
      <c r="C25" s="1381"/>
      <c r="D25" s="1257">
        <f>SUM(D22:E24)</f>
        <v>0</v>
      </c>
      <c r="E25" s="1382"/>
      <c r="F25" s="1383">
        <f>SUM(F22:G24)</f>
        <v>0</v>
      </c>
      <c r="G25" s="1384"/>
      <c r="H25" s="232">
        <f>SUM(H22:H24)</f>
        <v>0</v>
      </c>
    </row>
    <row r="26" spans="1:8" ht="15.75" customHeight="1" x14ac:dyDescent="0.25">
      <c r="A26" s="1371"/>
      <c r="B26" s="1119"/>
      <c r="C26" s="1372"/>
      <c r="D26" s="1259"/>
      <c r="E26" s="1260"/>
      <c r="F26" s="1259"/>
      <c r="G26" s="1387"/>
      <c r="H26" s="322"/>
    </row>
    <row r="27" spans="1:8" ht="15.75" customHeight="1" x14ac:dyDescent="0.25">
      <c r="A27" s="1123" t="s">
        <v>195</v>
      </c>
      <c r="B27" s="1124"/>
      <c r="C27" s="1125"/>
      <c r="D27" s="1205"/>
      <c r="E27" s="1253"/>
      <c r="F27" s="1205"/>
      <c r="G27" s="1206"/>
      <c r="H27" s="257">
        <f>F27-D27</f>
        <v>0</v>
      </c>
    </row>
    <row r="28" spans="1:8" ht="15.75" customHeight="1" x14ac:dyDescent="0.25">
      <c r="A28" s="1371"/>
      <c r="B28" s="1119"/>
      <c r="C28" s="1372"/>
      <c r="D28" s="1191"/>
      <c r="E28" s="1254"/>
      <c r="F28" s="1191"/>
      <c r="G28" s="1192"/>
      <c r="H28" s="329">
        <f>F28-D28</f>
        <v>0</v>
      </c>
    </row>
    <row r="29" spans="1:8" ht="15.75" customHeight="1" thickBot="1" x14ac:dyDescent="0.3">
      <c r="A29" s="1373"/>
      <c r="B29" s="1374"/>
      <c r="C29" s="1375"/>
      <c r="D29" s="1388"/>
      <c r="E29" s="1389"/>
      <c r="F29" s="1388"/>
      <c r="G29" s="1390"/>
      <c r="H29" s="269">
        <f>F29-D29</f>
        <v>0</v>
      </c>
    </row>
    <row r="30" spans="1:8" ht="15.75" customHeight="1" x14ac:dyDescent="0.3">
      <c r="A30" s="1385" t="s">
        <v>196</v>
      </c>
      <c r="B30" s="1052"/>
      <c r="C30" s="1386"/>
      <c r="D30" s="1257">
        <f>SUM(D27:E29)</f>
        <v>0</v>
      </c>
      <c r="E30" s="1382"/>
      <c r="F30" s="1383">
        <f>SUM(F27:G29)</f>
        <v>0</v>
      </c>
      <c r="G30" s="1384"/>
      <c r="H30" s="232">
        <f>SUM(H27:H29)</f>
        <v>0</v>
      </c>
    </row>
    <row r="31" spans="1:8" ht="15.75" customHeight="1" x14ac:dyDescent="0.25">
      <c r="A31" s="1373"/>
      <c r="B31" s="1374"/>
      <c r="C31" s="1375"/>
      <c r="D31" s="1257"/>
      <c r="E31" s="1382"/>
      <c r="F31" s="1257"/>
      <c r="G31" s="1258"/>
      <c r="H31" s="232"/>
    </row>
    <row r="32" spans="1:8" ht="15.75" customHeight="1" x14ac:dyDescent="0.25">
      <c r="A32" s="1113" t="s">
        <v>917</v>
      </c>
      <c r="B32" s="1114"/>
      <c r="C32" s="1115"/>
      <c r="D32" s="1205"/>
      <c r="E32" s="1253"/>
      <c r="F32" s="1205"/>
      <c r="G32" s="1206"/>
      <c r="H32" s="257">
        <f>F32-D32</f>
        <v>0</v>
      </c>
    </row>
    <row r="33" spans="1:8" ht="15.75" customHeight="1" x14ac:dyDescent="0.25">
      <c r="A33" s="1373"/>
      <c r="B33" s="1374"/>
      <c r="C33" s="1375"/>
      <c r="D33" s="1191"/>
      <c r="E33" s="1254"/>
      <c r="F33" s="1191"/>
      <c r="G33" s="1192"/>
      <c r="H33" s="329">
        <f>F33-D33</f>
        <v>0</v>
      </c>
    </row>
    <row r="34" spans="1:8" ht="15.75" customHeight="1" thickBot="1" x14ac:dyDescent="0.3">
      <c r="A34" s="1371"/>
      <c r="B34" s="1119"/>
      <c r="C34" s="1372"/>
      <c r="D34" s="1193"/>
      <c r="E34" s="1261"/>
      <c r="F34" s="1193"/>
      <c r="G34" s="1194"/>
      <c r="H34" s="269">
        <f>F34-D34</f>
        <v>0</v>
      </c>
    </row>
    <row r="35" spans="1:8" ht="15.75" customHeight="1" x14ac:dyDescent="0.3">
      <c r="A35" s="1379" t="s">
        <v>918</v>
      </c>
      <c r="B35" s="1380"/>
      <c r="C35" s="1381"/>
      <c r="D35" s="1257">
        <f>SUM(D32:E34)</f>
        <v>0</v>
      </c>
      <c r="E35" s="1382"/>
      <c r="F35" s="1383">
        <f>SUM(F32:G34)</f>
        <v>0</v>
      </c>
      <c r="G35" s="1384"/>
      <c r="H35" s="232">
        <f>SUM(H32:H34)</f>
        <v>0</v>
      </c>
    </row>
    <row r="36" spans="1:8" ht="15.75" customHeight="1" x14ac:dyDescent="0.25">
      <c r="A36" s="1371"/>
      <c r="B36" s="1119"/>
      <c r="C36" s="1372"/>
      <c r="D36" s="1395"/>
      <c r="E36" s="1396"/>
      <c r="F36" s="1395"/>
      <c r="G36" s="1397"/>
      <c r="H36" s="322"/>
    </row>
    <row r="37" spans="1:8" ht="15.75" customHeight="1" x14ac:dyDescent="0.25">
      <c r="A37" s="1123" t="s">
        <v>919</v>
      </c>
      <c r="B37" s="1124"/>
      <c r="C37" s="1125"/>
      <c r="D37" s="1191">
        <v>0</v>
      </c>
      <c r="E37" s="1254"/>
      <c r="F37" s="1191">
        <v>0</v>
      </c>
      <c r="G37" s="1192"/>
      <c r="H37" s="257">
        <f>F37-D37</f>
        <v>0</v>
      </c>
    </row>
    <row r="38" spans="1:8" ht="15.75" customHeight="1" thickBot="1" x14ac:dyDescent="0.3">
      <c r="A38" s="1371"/>
      <c r="B38" s="1119"/>
      <c r="C38" s="1372"/>
      <c r="D38" s="1193"/>
      <c r="E38" s="1261"/>
      <c r="F38" s="1193"/>
      <c r="G38" s="1194"/>
      <c r="H38" s="269">
        <f>F38-D38</f>
        <v>0</v>
      </c>
    </row>
    <row r="39" spans="1:8" ht="15.75" customHeight="1" x14ac:dyDescent="0.3">
      <c r="A39" s="1379" t="s">
        <v>920</v>
      </c>
      <c r="B39" s="1380"/>
      <c r="C39" s="1381"/>
      <c r="D39" s="1257">
        <f>SUM(D36:E38)</f>
        <v>0</v>
      </c>
      <c r="E39" s="1382"/>
      <c r="F39" s="1383">
        <f>SUM(F36:G38)</f>
        <v>0</v>
      </c>
      <c r="G39" s="1384"/>
      <c r="H39" s="232">
        <f>SUM(H36:H38)</f>
        <v>0</v>
      </c>
    </row>
    <row r="40" spans="1:8" ht="15.75" customHeight="1" thickBot="1" x14ac:dyDescent="0.3">
      <c r="A40" s="1371"/>
      <c r="B40" s="1119"/>
      <c r="C40" s="1372"/>
      <c r="D40" s="1186"/>
      <c r="E40" s="1394"/>
      <c r="F40" s="1186"/>
      <c r="G40" s="1187"/>
      <c r="H40" s="267"/>
    </row>
    <row r="41" spans="1:8" ht="15.75" customHeight="1" thickBot="1" x14ac:dyDescent="0.35">
      <c r="A41" s="1327" t="s">
        <v>921</v>
      </c>
      <c r="B41" s="1391"/>
      <c r="C41" s="1328"/>
      <c r="D41" s="1392">
        <f>D39+D35+D30+D25+D20+D15+D10</f>
        <v>0</v>
      </c>
      <c r="E41" s="1393"/>
      <c r="F41" s="1392">
        <f>F39+F35+F30+F25+F20+F15+F10</f>
        <v>0</v>
      </c>
      <c r="G41" s="1393"/>
      <c r="H41" s="275">
        <f>F41-D41</f>
        <v>0</v>
      </c>
    </row>
    <row r="42" spans="1:8" x14ac:dyDescent="0.25">
      <c r="A42" s="71"/>
      <c r="B42" s="71"/>
      <c r="C42" s="71"/>
      <c r="D42" s="334"/>
      <c r="E42" s="334"/>
      <c r="F42" s="334"/>
      <c r="G42" s="334"/>
      <c r="H42" s="334"/>
    </row>
    <row r="43" spans="1:8" x14ac:dyDescent="0.25">
      <c r="A43" s="71"/>
      <c r="B43" s="71"/>
      <c r="C43" s="71"/>
      <c r="D43" s="334"/>
      <c r="E43" s="334"/>
      <c r="F43" s="334"/>
      <c r="G43" s="334"/>
      <c r="H43" s="334"/>
    </row>
    <row r="44" spans="1:8" x14ac:dyDescent="0.25">
      <c r="A44" s="71"/>
      <c r="B44" s="71"/>
      <c r="C44" s="71"/>
      <c r="D44" s="334"/>
      <c r="E44" s="334"/>
      <c r="F44" s="334"/>
      <c r="G44" s="334"/>
      <c r="H44" s="334"/>
    </row>
    <row r="45" spans="1:8" x14ac:dyDescent="0.25">
      <c r="A45" s="71"/>
      <c r="B45" s="71"/>
      <c r="C45" s="71"/>
      <c r="D45" s="334"/>
      <c r="E45" s="334"/>
      <c r="F45" s="334"/>
      <c r="G45" s="334"/>
      <c r="H45" s="334"/>
    </row>
    <row r="46" spans="1:8" x14ac:dyDescent="0.25">
      <c r="A46" s="71"/>
      <c r="B46" s="71"/>
      <c r="C46" s="71"/>
      <c r="D46" s="334"/>
      <c r="E46" s="334"/>
      <c r="F46" s="334"/>
      <c r="G46" s="334"/>
      <c r="H46" s="334"/>
    </row>
    <row r="47" spans="1:8" x14ac:dyDescent="0.25">
      <c r="A47" s="71"/>
      <c r="B47" s="71"/>
      <c r="C47" s="71"/>
      <c r="D47" s="334"/>
      <c r="E47" s="334"/>
      <c r="F47" s="334"/>
      <c r="G47" s="334"/>
      <c r="H47" s="334"/>
    </row>
    <row r="48" spans="1:8" x14ac:dyDescent="0.25">
      <c r="A48" s="71"/>
      <c r="B48" s="71"/>
      <c r="C48" s="71"/>
      <c r="D48" s="334"/>
      <c r="E48" s="334"/>
      <c r="F48" s="334"/>
      <c r="G48" s="334"/>
      <c r="H48" s="334"/>
    </row>
    <row r="49" spans="1:8" x14ac:dyDescent="0.25">
      <c r="A49" s="71"/>
      <c r="B49" s="71"/>
      <c r="C49" s="71"/>
      <c r="D49" s="334"/>
      <c r="E49" s="334"/>
      <c r="F49" s="334"/>
      <c r="G49" s="334"/>
      <c r="H49" s="334"/>
    </row>
    <row r="50" spans="1:8" x14ac:dyDescent="0.25">
      <c r="A50" s="71"/>
      <c r="B50" s="71"/>
      <c r="C50" s="71"/>
      <c r="D50" s="334"/>
      <c r="E50" s="334"/>
      <c r="F50" s="334"/>
      <c r="G50" s="334"/>
      <c r="H50" s="334"/>
    </row>
    <row r="51" spans="1:8" x14ac:dyDescent="0.25">
      <c r="A51" s="71"/>
      <c r="B51" s="71"/>
      <c r="C51" s="71"/>
      <c r="D51" s="334"/>
      <c r="E51" s="334"/>
      <c r="F51" s="334"/>
      <c r="G51" s="334"/>
      <c r="H51" s="334"/>
    </row>
    <row r="52" spans="1:8" x14ac:dyDescent="0.25">
      <c r="A52" s="71"/>
      <c r="B52" s="71"/>
      <c r="C52" s="71"/>
      <c r="D52" s="334"/>
      <c r="E52" s="334"/>
      <c r="F52" s="334"/>
      <c r="G52" s="334"/>
      <c r="H52" s="334"/>
    </row>
    <row r="53" spans="1:8" x14ac:dyDescent="0.25">
      <c r="A53" s="71"/>
      <c r="B53" s="71"/>
      <c r="C53" s="71"/>
      <c r="D53" s="334"/>
      <c r="E53" s="334"/>
      <c r="F53" s="334"/>
      <c r="G53" s="334"/>
      <c r="H53" s="334"/>
    </row>
    <row r="54" spans="1:8" x14ac:dyDescent="0.25">
      <c r="A54" s="71"/>
      <c r="B54" s="71"/>
      <c r="C54" s="71"/>
      <c r="D54" s="334"/>
      <c r="E54" s="334"/>
      <c r="F54" s="334"/>
      <c r="G54" s="334"/>
      <c r="H54" s="334"/>
    </row>
    <row r="55" spans="1:8" x14ac:dyDescent="0.25">
      <c r="A55" s="71"/>
      <c r="B55" s="71"/>
      <c r="C55" s="71"/>
      <c r="D55" s="334"/>
      <c r="E55" s="334"/>
      <c r="F55" s="334"/>
      <c r="G55" s="334"/>
      <c r="H55" s="334"/>
    </row>
    <row r="56" spans="1:8" x14ac:dyDescent="0.25">
      <c r="A56" s="71"/>
      <c r="B56" s="71"/>
      <c r="C56" s="71"/>
      <c r="D56" s="334"/>
      <c r="E56" s="334"/>
      <c r="F56" s="334"/>
      <c r="G56" s="334"/>
      <c r="H56" s="334"/>
    </row>
    <row r="57" spans="1:8" x14ac:dyDescent="0.25">
      <c r="A57" s="71"/>
      <c r="B57" s="71"/>
      <c r="C57" s="71"/>
      <c r="D57" s="334"/>
      <c r="E57" s="334"/>
      <c r="F57" s="334"/>
      <c r="G57" s="334"/>
      <c r="H57" s="334"/>
    </row>
    <row r="58" spans="1:8" x14ac:dyDescent="0.25">
      <c r="A58" s="71"/>
      <c r="B58" s="71"/>
      <c r="C58" s="71"/>
      <c r="D58" s="334"/>
      <c r="E58" s="334"/>
      <c r="F58" s="334"/>
      <c r="G58" s="334"/>
      <c r="H58" s="334"/>
    </row>
    <row r="59" spans="1:8" x14ac:dyDescent="0.25">
      <c r="A59" s="71"/>
      <c r="B59" s="71"/>
      <c r="C59" s="71"/>
      <c r="D59" s="334"/>
      <c r="E59" s="334"/>
      <c r="F59" s="334"/>
      <c r="G59" s="334"/>
      <c r="H59" s="334"/>
    </row>
    <row r="60" spans="1:8" x14ac:dyDescent="0.25">
      <c r="A60" s="71"/>
      <c r="B60" s="71"/>
      <c r="C60" s="71"/>
      <c r="D60" s="334"/>
      <c r="E60" s="334"/>
      <c r="F60" s="334"/>
      <c r="G60" s="334"/>
      <c r="H60" s="334"/>
    </row>
    <row r="61" spans="1:8" x14ac:dyDescent="0.25">
      <c r="A61" s="71"/>
      <c r="B61" s="71"/>
      <c r="C61" s="71"/>
      <c r="D61" s="334"/>
      <c r="E61" s="334"/>
      <c r="F61" s="334"/>
      <c r="G61" s="334"/>
      <c r="H61" s="334"/>
    </row>
    <row r="62" spans="1:8" x14ac:dyDescent="0.25">
      <c r="A62" s="71"/>
      <c r="B62" s="71"/>
      <c r="C62" s="71"/>
      <c r="D62" s="334"/>
      <c r="E62" s="334"/>
      <c r="F62" s="334"/>
      <c r="G62" s="334"/>
      <c r="H62" s="334"/>
    </row>
    <row r="63" spans="1:8" x14ac:dyDescent="0.25">
      <c r="A63" s="71"/>
      <c r="B63" s="71"/>
      <c r="C63" s="71"/>
      <c r="D63" s="334"/>
      <c r="E63" s="334"/>
      <c r="F63" s="334"/>
      <c r="G63" s="334"/>
      <c r="H63" s="334"/>
    </row>
    <row r="64" spans="1:8" x14ac:dyDescent="0.25">
      <c r="A64" s="71"/>
      <c r="B64" s="71"/>
      <c r="C64" s="71"/>
      <c r="D64" s="334"/>
      <c r="E64" s="334"/>
      <c r="F64" s="334"/>
      <c r="G64" s="334"/>
      <c r="H64" s="334"/>
    </row>
    <row r="65" spans="1:8" x14ac:dyDescent="0.25">
      <c r="A65" s="71"/>
      <c r="B65" s="71"/>
      <c r="C65" s="71"/>
      <c r="D65" s="334"/>
      <c r="E65" s="334"/>
      <c r="F65" s="334"/>
      <c r="G65" s="334"/>
      <c r="H65" s="334"/>
    </row>
    <row r="66" spans="1:8" x14ac:dyDescent="0.25">
      <c r="A66" s="71"/>
      <c r="B66" s="71"/>
      <c r="C66" s="71"/>
      <c r="D66" s="334"/>
      <c r="E66" s="334"/>
      <c r="F66" s="334"/>
      <c r="G66" s="334"/>
      <c r="H66" s="334"/>
    </row>
    <row r="67" spans="1:8" x14ac:dyDescent="0.25">
      <c r="A67" s="71"/>
      <c r="B67" s="71"/>
      <c r="C67" s="71"/>
      <c r="D67" s="334"/>
      <c r="E67" s="334"/>
      <c r="F67" s="334"/>
      <c r="G67" s="334"/>
      <c r="H67" s="334"/>
    </row>
    <row r="68" spans="1:8" x14ac:dyDescent="0.25">
      <c r="A68" s="71"/>
      <c r="B68" s="71"/>
      <c r="C68" s="71"/>
      <c r="D68" s="334"/>
      <c r="E68" s="334"/>
      <c r="F68" s="334"/>
      <c r="G68" s="334"/>
      <c r="H68" s="334"/>
    </row>
    <row r="69" spans="1:8" x14ac:dyDescent="0.25">
      <c r="A69" s="71"/>
      <c r="B69" s="71"/>
      <c r="C69" s="71"/>
      <c r="D69" s="334"/>
      <c r="E69" s="334"/>
      <c r="F69" s="334"/>
      <c r="G69" s="334"/>
      <c r="H69" s="334"/>
    </row>
    <row r="70" spans="1:8" x14ac:dyDescent="0.25">
      <c r="A70" s="71"/>
      <c r="B70" s="71"/>
      <c r="C70" s="71"/>
      <c r="D70" s="334"/>
      <c r="E70" s="334"/>
      <c r="F70" s="334"/>
      <c r="G70" s="334"/>
      <c r="H70" s="334"/>
    </row>
    <row r="71" spans="1:8" x14ac:dyDescent="0.25">
      <c r="A71" s="71"/>
      <c r="B71" s="71"/>
      <c r="C71" s="71"/>
      <c r="D71" s="334"/>
      <c r="E71" s="334"/>
      <c r="F71" s="334"/>
      <c r="G71" s="334"/>
      <c r="H71" s="334"/>
    </row>
    <row r="72" spans="1:8" x14ac:dyDescent="0.25">
      <c r="A72" s="71"/>
      <c r="B72" s="71"/>
      <c r="C72" s="71"/>
      <c r="D72" s="334"/>
      <c r="E72" s="334"/>
      <c r="F72" s="334"/>
      <c r="G72" s="334"/>
      <c r="H72" s="334"/>
    </row>
    <row r="73" spans="1:8" x14ac:dyDescent="0.25">
      <c r="A73" s="71"/>
      <c r="B73" s="71"/>
      <c r="C73" s="71"/>
      <c r="D73" s="334"/>
      <c r="E73" s="334"/>
      <c r="F73" s="334"/>
      <c r="G73" s="334"/>
      <c r="H73" s="334"/>
    </row>
    <row r="74" spans="1:8" x14ac:dyDescent="0.25">
      <c r="A74" s="71"/>
      <c r="B74" s="71"/>
      <c r="C74" s="71"/>
      <c r="D74" s="334"/>
      <c r="E74" s="334"/>
      <c r="F74" s="334"/>
      <c r="G74" s="334"/>
      <c r="H74" s="334"/>
    </row>
    <row r="75" spans="1:8" x14ac:dyDescent="0.25">
      <c r="A75" s="71"/>
      <c r="B75" s="71"/>
      <c r="C75" s="71"/>
      <c r="D75" s="334"/>
      <c r="E75" s="334"/>
      <c r="F75" s="334"/>
      <c r="G75" s="334"/>
      <c r="H75" s="334"/>
    </row>
    <row r="76" spans="1:8" x14ac:dyDescent="0.25">
      <c r="A76" s="71"/>
      <c r="B76" s="71"/>
      <c r="C76" s="71"/>
      <c r="D76" s="334"/>
      <c r="E76" s="334"/>
      <c r="F76" s="334"/>
      <c r="G76" s="334"/>
      <c r="H76" s="334"/>
    </row>
    <row r="77" spans="1:8" x14ac:dyDescent="0.25">
      <c r="A77" s="71"/>
      <c r="B77" s="71"/>
      <c r="C77" s="71"/>
      <c r="D77" s="334"/>
      <c r="E77" s="334"/>
      <c r="F77" s="334"/>
      <c r="G77" s="334"/>
      <c r="H77" s="334"/>
    </row>
    <row r="78" spans="1:8" x14ac:dyDescent="0.25">
      <c r="A78" s="71"/>
      <c r="B78" s="71"/>
      <c r="C78" s="71"/>
      <c r="D78" s="334"/>
      <c r="E78" s="334"/>
      <c r="F78" s="334"/>
      <c r="G78" s="334"/>
      <c r="H78" s="334"/>
    </row>
    <row r="79" spans="1:8" x14ac:dyDescent="0.25">
      <c r="A79" s="71"/>
      <c r="B79" s="71"/>
      <c r="C79" s="71"/>
      <c r="D79" s="334"/>
      <c r="E79" s="334"/>
      <c r="F79" s="334"/>
      <c r="G79" s="334"/>
      <c r="H79" s="334"/>
    </row>
    <row r="80" spans="1:8" x14ac:dyDescent="0.25">
      <c r="A80" s="71"/>
      <c r="B80" s="71"/>
      <c r="C80" s="71"/>
      <c r="D80" s="334"/>
      <c r="E80" s="334"/>
      <c r="F80" s="334"/>
      <c r="G80" s="334"/>
      <c r="H80" s="334"/>
    </row>
    <row r="81" spans="1:8" x14ac:dyDescent="0.25">
      <c r="A81" s="71"/>
      <c r="B81" s="71"/>
      <c r="C81" s="71"/>
      <c r="D81" s="334"/>
      <c r="E81" s="334"/>
      <c r="F81" s="334"/>
      <c r="G81" s="334"/>
      <c r="H81" s="334"/>
    </row>
    <row r="82" spans="1:8" x14ac:dyDescent="0.25">
      <c r="A82" s="71"/>
      <c r="B82" s="71"/>
      <c r="C82" s="71"/>
      <c r="D82" s="334"/>
      <c r="E82" s="334"/>
      <c r="F82" s="334"/>
      <c r="G82" s="334"/>
      <c r="H82" s="334"/>
    </row>
    <row r="83" spans="1:8" x14ac:dyDescent="0.25">
      <c r="A83" s="71"/>
      <c r="B83" s="71"/>
      <c r="C83" s="71"/>
      <c r="D83" s="334"/>
      <c r="E83" s="334"/>
      <c r="F83" s="334"/>
      <c r="G83" s="334"/>
      <c r="H83" s="334"/>
    </row>
    <row r="84" spans="1:8" x14ac:dyDescent="0.25">
      <c r="A84" s="71"/>
      <c r="B84" s="71"/>
      <c r="C84" s="71"/>
      <c r="D84" s="334"/>
      <c r="E84" s="334"/>
      <c r="F84" s="334"/>
      <c r="G84" s="334"/>
      <c r="H84" s="334"/>
    </row>
    <row r="85" spans="1:8" x14ac:dyDescent="0.25">
      <c r="A85" s="71"/>
      <c r="B85" s="71"/>
      <c r="C85" s="71"/>
      <c r="D85" s="334"/>
      <c r="E85" s="334"/>
      <c r="F85" s="334"/>
      <c r="G85" s="334"/>
      <c r="H85" s="334"/>
    </row>
    <row r="86" spans="1:8" x14ac:dyDescent="0.25">
      <c r="A86" s="71"/>
      <c r="B86" s="71"/>
      <c r="C86" s="71"/>
      <c r="D86" s="334"/>
      <c r="E86" s="334"/>
      <c r="F86" s="334"/>
      <c r="G86" s="334"/>
      <c r="H86" s="334"/>
    </row>
    <row r="87" spans="1:8" x14ac:dyDescent="0.25">
      <c r="A87" s="71"/>
      <c r="B87" s="71"/>
      <c r="C87" s="71"/>
      <c r="D87" s="334"/>
      <c r="E87" s="334"/>
      <c r="F87" s="334"/>
      <c r="G87" s="334"/>
      <c r="H87" s="334"/>
    </row>
    <row r="88" spans="1:8" x14ac:dyDescent="0.25">
      <c r="A88" s="71"/>
      <c r="B88" s="71"/>
      <c r="C88" s="71"/>
      <c r="D88" s="334"/>
      <c r="E88" s="334"/>
      <c r="F88" s="334"/>
      <c r="G88" s="334"/>
      <c r="H88" s="334"/>
    </row>
    <row r="89" spans="1:8" x14ac:dyDescent="0.25">
      <c r="A89" s="71"/>
      <c r="B89" s="71"/>
      <c r="C89" s="71"/>
      <c r="D89" s="334"/>
      <c r="E89" s="334"/>
      <c r="F89" s="334"/>
      <c r="G89" s="334"/>
      <c r="H89" s="334"/>
    </row>
    <row r="90" spans="1:8" x14ac:dyDescent="0.25">
      <c r="A90" s="71"/>
      <c r="B90" s="71"/>
      <c r="C90" s="71"/>
      <c r="D90" s="334"/>
      <c r="E90" s="334"/>
      <c r="F90" s="334"/>
      <c r="G90" s="334"/>
      <c r="H90" s="334"/>
    </row>
    <row r="91" spans="1:8" x14ac:dyDescent="0.25">
      <c r="A91" s="71"/>
      <c r="B91" s="71"/>
      <c r="C91" s="71"/>
      <c r="D91" s="334"/>
      <c r="E91" s="334"/>
      <c r="F91" s="334"/>
      <c r="G91" s="334"/>
      <c r="H91" s="334"/>
    </row>
    <row r="92" spans="1:8" x14ac:dyDescent="0.25">
      <c r="A92" s="71"/>
      <c r="B92" s="71"/>
      <c r="C92" s="71"/>
      <c r="D92" s="334"/>
      <c r="E92" s="334"/>
      <c r="F92" s="334"/>
      <c r="G92" s="334"/>
      <c r="H92" s="334"/>
    </row>
    <row r="93" spans="1:8" x14ac:dyDescent="0.25">
      <c r="A93" s="71"/>
      <c r="B93" s="71"/>
      <c r="C93" s="71"/>
      <c r="D93" s="334"/>
      <c r="E93" s="334"/>
      <c r="F93" s="334"/>
      <c r="G93" s="334"/>
      <c r="H93" s="334"/>
    </row>
    <row r="94" spans="1:8" x14ac:dyDescent="0.25">
      <c r="A94" s="71"/>
      <c r="B94" s="71"/>
      <c r="C94" s="71"/>
      <c r="D94" s="334"/>
      <c r="E94" s="334"/>
      <c r="F94" s="334"/>
      <c r="G94" s="334"/>
      <c r="H94" s="334"/>
    </row>
    <row r="95" spans="1:8" x14ac:dyDescent="0.25">
      <c r="A95" s="71"/>
      <c r="B95" s="71"/>
      <c r="C95" s="71"/>
      <c r="D95" s="334"/>
      <c r="E95" s="334"/>
      <c r="F95" s="334"/>
      <c r="G95" s="334"/>
      <c r="H95" s="334"/>
    </row>
    <row r="96" spans="1:8" x14ac:dyDescent="0.25">
      <c r="A96" s="71"/>
      <c r="B96" s="71"/>
      <c r="C96" s="71"/>
      <c r="D96" s="334"/>
      <c r="E96" s="334"/>
      <c r="F96" s="334"/>
      <c r="G96" s="334"/>
      <c r="H96" s="334"/>
    </row>
    <row r="97" spans="1:8" x14ac:dyDescent="0.25">
      <c r="A97" s="71"/>
      <c r="B97" s="71"/>
      <c r="C97" s="71"/>
      <c r="D97" s="334"/>
      <c r="E97" s="334"/>
      <c r="F97" s="334"/>
      <c r="G97" s="334"/>
      <c r="H97" s="334"/>
    </row>
    <row r="98" spans="1:8" x14ac:dyDescent="0.25">
      <c r="A98" s="71"/>
      <c r="B98" s="71"/>
      <c r="C98" s="71"/>
      <c r="D98" s="334"/>
      <c r="E98" s="334"/>
      <c r="F98" s="334"/>
      <c r="G98" s="334"/>
      <c r="H98" s="334"/>
    </row>
    <row r="99" spans="1:8" x14ac:dyDescent="0.25">
      <c r="A99" s="71"/>
      <c r="B99" s="71"/>
      <c r="C99" s="71"/>
      <c r="D99" s="334"/>
      <c r="E99" s="334"/>
      <c r="F99" s="334"/>
      <c r="G99" s="334"/>
      <c r="H99" s="334"/>
    </row>
    <row r="100" spans="1:8" x14ac:dyDescent="0.25">
      <c r="A100" s="71"/>
      <c r="B100" s="71"/>
      <c r="C100" s="71"/>
      <c r="D100" s="334"/>
      <c r="E100" s="334"/>
      <c r="F100" s="334"/>
      <c r="G100" s="334"/>
      <c r="H100" s="334"/>
    </row>
    <row r="101" spans="1:8" x14ac:dyDescent="0.25">
      <c r="A101" s="71"/>
      <c r="B101" s="71"/>
      <c r="C101" s="71"/>
      <c r="D101" s="334"/>
      <c r="E101" s="334"/>
      <c r="F101" s="334"/>
      <c r="G101" s="334"/>
      <c r="H101" s="334"/>
    </row>
    <row r="102" spans="1:8" x14ac:dyDescent="0.25">
      <c r="A102" s="71"/>
      <c r="B102" s="71"/>
      <c r="C102" s="71"/>
      <c r="D102" s="334"/>
      <c r="E102" s="334"/>
      <c r="F102" s="334"/>
      <c r="G102" s="334"/>
      <c r="H102" s="334"/>
    </row>
    <row r="103" spans="1:8" x14ac:dyDescent="0.25">
      <c r="A103" s="71"/>
      <c r="B103" s="71"/>
      <c r="C103" s="71"/>
      <c r="D103" s="334"/>
      <c r="E103" s="334"/>
      <c r="F103" s="334"/>
      <c r="G103" s="334"/>
      <c r="H103" s="334"/>
    </row>
    <row r="104" spans="1:8" x14ac:dyDescent="0.25">
      <c r="A104" s="71"/>
      <c r="B104" s="71"/>
      <c r="C104" s="71"/>
      <c r="D104" s="334"/>
      <c r="E104" s="334"/>
      <c r="F104" s="334"/>
      <c r="G104" s="334"/>
      <c r="H104" s="334"/>
    </row>
    <row r="105" spans="1:8" x14ac:dyDescent="0.25">
      <c r="A105" s="71"/>
      <c r="B105" s="71"/>
      <c r="C105" s="71"/>
      <c r="D105" s="334"/>
      <c r="E105" s="334"/>
      <c r="F105" s="334"/>
      <c r="G105" s="334"/>
      <c r="H105" s="334"/>
    </row>
    <row r="106" spans="1:8" x14ac:dyDescent="0.25">
      <c r="A106" s="71"/>
      <c r="B106" s="71"/>
      <c r="C106" s="71"/>
      <c r="D106" s="334"/>
      <c r="E106" s="334"/>
      <c r="F106" s="334"/>
      <c r="G106" s="334"/>
      <c r="H106" s="334"/>
    </row>
    <row r="107" spans="1:8" x14ac:dyDescent="0.25">
      <c r="A107" s="71"/>
      <c r="B107" s="71"/>
      <c r="C107" s="71"/>
      <c r="D107" s="334"/>
      <c r="E107" s="334"/>
      <c r="F107" s="334"/>
      <c r="G107" s="334"/>
      <c r="H107" s="334"/>
    </row>
    <row r="108" spans="1:8" x14ac:dyDescent="0.25">
      <c r="A108" s="71"/>
      <c r="B108" s="71"/>
      <c r="C108" s="71"/>
      <c r="D108" s="334"/>
      <c r="E108" s="334"/>
      <c r="F108" s="334"/>
      <c r="G108" s="334"/>
      <c r="H108" s="334"/>
    </row>
    <row r="109" spans="1:8" x14ac:dyDescent="0.25">
      <c r="A109" s="71"/>
      <c r="B109" s="71"/>
      <c r="C109" s="71"/>
      <c r="D109" s="334"/>
      <c r="E109" s="334"/>
      <c r="F109" s="334"/>
      <c r="G109" s="334"/>
      <c r="H109" s="334"/>
    </row>
    <row r="110" spans="1:8" x14ac:dyDescent="0.25">
      <c r="A110" s="71"/>
      <c r="B110" s="71"/>
      <c r="C110" s="71"/>
      <c r="D110" s="334"/>
      <c r="E110" s="334"/>
      <c r="F110" s="334"/>
      <c r="G110" s="334"/>
      <c r="H110" s="334"/>
    </row>
    <row r="111" spans="1:8" x14ac:dyDescent="0.25">
      <c r="A111" s="71"/>
      <c r="B111" s="71"/>
      <c r="C111" s="71"/>
      <c r="D111" s="334"/>
      <c r="E111" s="334"/>
      <c r="F111" s="334"/>
      <c r="G111" s="334"/>
      <c r="H111" s="334"/>
    </row>
    <row r="112" spans="1:8" x14ac:dyDescent="0.25">
      <c r="A112" s="71"/>
      <c r="B112" s="71"/>
      <c r="C112" s="71"/>
      <c r="D112" s="334"/>
      <c r="E112" s="334"/>
      <c r="F112" s="334"/>
      <c r="G112" s="334"/>
      <c r="H112" s="334"/>
    </row>
    <row r="113" spans="1:8" x14ac:dyDescent="0.25">
      <c r="A113" s="71"/>
      <c r="B113" s="71"/>
      <c r="C113" s="71"/>
      <c r="D113" s="334"/>
      <c r="E113" s="334"/>
      <c r="F113" s="334"/>
      <c r="G113" s="334"/>
      <c r="H113" s="334"/>
    </row>
    <row r="114" spans="1:8" x14ac:dyDescent="0.25">
      <c r="A114" s="71"/>
      <c r="B114" s="71"/>
      <c r="C114" s="71"/>
      <c r="D114" s="334"/>
      <c r="E114" s="334"/>
      <c r="F114" s="334"/>
      <c r="G114" s="334"/>
      <c r="H114" s="334"/>
    </row>
    <row r="115" spans="1:8" x14ac:dyDescent="0.25">
      <c r="A115" s="71"/>
      <c r="B115" s="71"/>
      <c r="C115" s="71"/>
    </row>
    <row r="116" spans="1:8" x14ac:dyDescent="0.25">
      <c r="A116" s="71"/>
      <c r="B116" s="71"/>
      <c r="C116" s="71"/>
    </row>
    <row r="117" spans="1:8" x14ac:dyDescent="0.25">
      <c r="A117" s="71"/>
      <c r="B117" s="71"/>
      <c r="C117" s="71"/>
    </row>
    <row r="118" spans="1:8" x14ac:dyDescent="0.25">
      <c r="A118" s="71"/>
      <c r="B118" s="71"/>
      <c r="C118" s="71"/>
    </row>
    <row r="119" spans="1:8" x14ac:dyDescent="0.25">
      <c r="A119" s="71"/>
      <c r="B119" s="71"/>
      <c r="C119" s="71"/>
    </row>
    <row r="120" spans="1:8" x14ac:dyDescent="0.25">
      <c r="A120" s="71"/>
      <c r="B120" s="71"/>
      <c r="C120" s="71"/>
    </row>
    <row r="121" spans="1:8" x14ac:dyDescent="0.25">
      <c r="A121" s="71"/>
      <c r="B121" s="71"/>
      <c r="C121" s="71"/>
    </row>
    <row r="122" spans="1:8" x14ac:dyDescent="0.25">
      <c r="A122" s="71"/>
      <c r="B122" s="71"/>
      <c r="C122" s="71"/>
    </row>
    <row r="123" spans="1:8" x14ac:dyDescent="0.25">
      <c r="A123" s="71"/>
      <c r="B123" s="71"/>
      <c r="C123" s="71"/>
    </row>
    <row r="124" spans="1:8" x14ac:dyDescent="0.25">
      <c r="A124" s="71"/>
      <c r="B124" s="71"/>
      <c r="C124" s="71"/>
    </row>
    <row r="125" spans="1:8" x14ac:dyDescent="0.25">
      <c r="A125" s="71"/>
      <c r="B125" s="71"/>
      <c r="C125" s="71"/>
    </row>
    <row r="126" spans="1:8" x14ac:dyDescent="0.25">
      <c r="A126" s="71"/>
      <c r="B126" s="71"/>
      <c r="C126" s="71"/>
    </row>
    <row r="127" spans="1:8" x14ac:dyDescent="0.25">
      <c r="A127" s="71"/>
      <c r="B127" s="71"/>
      <c r="C127" s="71"/>
    </row>
    <row r="128" spans="1:8" x14ac:dyDescent="0.25">
      <c r="A128" s="71"/>
      <c r="B128" s="71"/>
      <c r="C128" s="71"/>
    </row>
    <row r="129" spans="1:3" x14ac:dyDescent="0.25">
      <c r="A129" s="71"/>
      <c r="B129" s="71"/>
      <c r="C129" s="71"/>
    </row>
    <row r="130" spans="1:3" x14ac:dyDescent="0.25">
      <c r="A130" s="71"/>
      <c r="B130" s="71"/>
      <c r="C130" s="71"/>
    </row>
    <row r="131" spans="1:3" x14ac:dyDescent="0.25">
      <c r="A131" s="71"/>
      <c r="B131" s="71"/>
      <c r="C131" s="71"/>
    </row>
    <row r="132" spans="1:3" x14ac:dyDescent="0.25">
      <c r="A132" s="71"/>
      <c r="B132" s="71"/>
      <c r="C132" s="71"/>
    </row>
    <row r="133" spans="1:3" x14ac:dyDescent="0.25">
      <c r="A133" s="71"/>
      <c r="B133" s="71"/>
      <c r="C133" s="71"/>
    </row>
    <row r="134" spans="1:3" x14ac:dyDescent="0.25">
      <c r="A134" s="71"/>
      <c r="B134" s="71"/>
      <c r="C134" s="71"/>
    </row>
    <row r="135" spans="1:3" x14ac:dyDescent="0.25">
      <c r="A135" s="71"/>
      <c r="B135" s="71"/>
      <c r="C135" s="71"/>
    </row>
    <row r="136" spans="1:3" x14ac:dyDescent="0.25">
      <c r="A136" s="71"/>
      <c r="B136" s="71"/>
      <c r="C136" s="71"/>
    </row>
    <row r="137" spans="1:3" x14ac:dyDescent="0.25">
      <c r="A137" s="71"/>
      <c r="B137" s="71"/>
      <c r="C137" s="71"/>
    </row>
    <row r="138" spans="1:3" x14ac:dyDescent="0.25">
      <c r="A138" s="71"/>
      <c r="B138" s="71"/>
      <c r="C138" s="71"/>
    </row>
    <row r="139" spans="1:3" x14ac:dyDescent="0.25">
      <c r="A139" s="71"/>
      <c r="B139" s="71"/>
      <c r="C139" s="71"/>
    </row>
    <row r="140" spans="1:3" x14ac:dyDescent="0.25">
      <c r="A140" s="71"/>
      <c r="B140" s="71"/>
      <c r="C140" s="71"/>
    </row>
    <row r="141" spans="1:3" x14ac:dyDescent="0.25">
      <c r="A141" s="71"/>
      <c r="B141" s="71"/>
      <c r="C141" s="71"/>
    </row>
    <row r="142" spans="1:3" x14ac:dyDescent="0.25">
      <c r="A142" s="71"/>
      <c r="B142" s="71"/>
      <c r="C142" s="71"/>
    </row>
    <row r="143" spans="1:3" x14ac:dyDescent="0.25">
      <c r="A143" s="71"/>
      <c r="B143" s="71"/>
      <c r="C143" s="71"/>
    </row>
    <row r="144" spans="1:3" x14ac:dyDescent="0.25">
      <c r="A144" s="71"/>
      <c r="B144" s="71"/>
      <c r="C144" s="71"/>
    </row>
    <row r="145" spans="1:3" x14ac:dyDescent="0.25">
      <c r="A145" s="71"/>
      <c r="B145" s="71"/>
      <c r="C145" s="71"/>
    </row>
    <row r="146" spans="1:3" x14ac:dyDescent="0.25">
      <c r="A146" s="71"/>
      <c r="B146" s="71"/>
      <c r="C146" s="71"/>
    </row>
    <row r="147" spans="1:3" x14ac:dyDescent="0.25">
      <c r="A147" s="71"/>
      <c r="B147" s="71"/>
      <c r="C147" s="71"/>
    </row>
    <row r="148" spans="1:3" x14ac:dyDescent="0.25">
      <c r="A148" s="71"/>
      <c r="B148" s="71"/>
      <c r="C148" s="71"/>
    </row>
    <row r="149" spans="1:3" x14ac:dyDescent="0.25">
      <c r="A149" s="71"/>
      <c r="B149" s="71"/>
      <c r="C149" s="71"/>
    </row>
    <row r="150" spans="1:3" x14ac:dyDescent="0.25">
      <c r="A150" s="71"/>
      <c r="B150" s="71"/>
      <c r="C150" s="71"/>
    </row>
    <row r="151" spans="1:3" x14ac:dyDescent="0.25">
      <c r="A151" s="71"/>
      <c r="B151" s="71"/>
      <c r="C151" s="71"/>
    </row>
    <row r="152" spans="1:3" x14ac:dyDescent="0.25">
      <c r="A152" s="71"/>
      <c r="B152" s="71"/>
      <c r="C152" s="71"/>
    </row>
    <row r="153" spans="1:3" x14ac:dyDescent="0.25">
      <c r="A153" s="71"/>
      <c r="B153" s="71"/>
      <c r="C153" s="71"/>
    </row>
    <row r="154" spans="1:3" x14ac:dyDescent="0.25">
      <c r="A154" s="71"/>
      <c r="B154" s="71"/>
      <c r="C154" s="71"/>
    </row>
    <row r="155" spans="1:3" x14ac:dyDescent="0.25">
      <c r="A155" s="71"/>
      <c r="B155" s="71"/>
      <c r="C155" s="71"/>
    </row>
    <row r="156" spans="1:3" x14ac:dyDescent="0.25">
      <c r="A156" s="71"/>
      <c r="B156" s="71"/>
      <c r="C156" s="71"/>
    </row>
    <row r="157" spans="1:3" x14ac:dyDescent="0.25">
      <c r="A157" s="71"/>
      <c r="B157" s="71"/>
      <c r="C157" s="71"/>
    </row>
    <row r="158" spans="1:3" x14ac:dyDescent="0.25">
      <c r="A158" s="71"/>
      <c r="B158" s="71"/>
      <c r="C158" s="71"/>
    </row>
    <row r="159" spans="1:3" x14ac:dyDescent="0.25">
      <c r="A159" s="71"/>
      <c r="B159" s="71"/>
      <c r="C159" s="71"/>
    </row>
    <row r="160" spans="1:3" x14ac:dyDescent="0.25">
      <c r="A160" s="71"/>
      <c r="B160" s="71"/>
      <c r="C160" s="71"/>
    </row>
    <row r="161" spans="1:3" x14ac:dyDescent="0.25">
      <c r="A161" s="71"/>
      <c r="B161" s="71"/>
      <c r="C161" s="71"/>
    </row>
    <row r="162" spans="1:3" x14ac:dyDescent="0.25">
      <c r="A162" s="71"/>
      <c r="B162" s="71"/>
      <c r="C162" s="71"/>
    </row>
    <row r="163" spans="1:3" x14ac:dyDescent="0.25">
      <c r="A163" s="71"/>
      <c r="B163" s="71"/>
      <c r="C163" s="71"/>
    </row>
    <row r="164" spans="1:3" x14ac:dyDescent="0.25">
      <c r="A164" s="71"/>
      <c r="B164" s="71"/>
      <c r="C164" s="71"/>
    </row>
    <row r="165" spans="1:3" x14ac:dyDescent="0.25">
      <c r="A165" s="71"/>
      <c r="B165" s="71"/>
      <c r="C165" s="71"/>
    </row>
    <row r="166" spans="1:3" x14ac:dyDescent="0.25">
      <c r="A166" s="71"/>
      <c r="B166" s="71"/>
      <c r="C166" s="71"/>
    </row>
    <row r="167" spans="1:3" x14ac:dyDescent="0.25">
      <c r="A167" s="71"/>
      <c r="B167" s="71"/>
      <c r="C167" s="71"/>
    </row>
    <row r="168" spans="1:3" x14ac:dyDescent="0.25">
      <c r="A168" s="71"/>
      <c r="B168" s="71"/>
      <c r="C168" s="71"/>
    </row>
    <row r="169" spans="1:3" x14ac:dyDescent="0.25">
      <c r="A169" s="71"/>
      <c r="B169" s="71"/>
      <c r="C169" s="71"/>
    </row>
    <row r="170" spans="1:3" x14ac:dyDescent="0.25">
      <c r="A170" s="71"/>
      <c r="B170" s="71"/>
      <c r="C170" s="71"/>
    </row>
    <row r="171" spans="1:3" x14ac:dyDescent="0.25">
      <c r="A171" s="71"/>
      <c r="B171" s="71"/>
      <c r="C171" s="71"/>
    </row>
    <row r="172" spans="1:3" x14ac:dyDescent="0.25">
      <c r="A172" s="71"/>
      <c r="B172" s="71"/>
      <c r="C172" s="71"/>
    </row>
    <row r="173" spans="1:3" x14ac:dyDescent="0.25">
      <c r="A173" s="71"/>
      <c r="B173" s="71"/>
      <c r="C173" s="71"/>
    </row>
    <row r="174" spans="1:3" x14ac:dyDescent="0.25">
      <c r="A174" s="71"/>
      <c r="B174" s="71"/>
      <c r="C174" s="71"/>
    </row>
    <row r="175" spans="1:3" x14ac:dyDescent="0.25">
      <c r="A175" s="71"/>
      <c r="B175" s="71"/>
      <c r="C175" s="71"/>
    </row>
    <row r="176" spans="1:3" x14ac:dyDescent="0.25">
      <c r="A176" s="71"/>
      <c r="B176" s="71"/>
      <c r="C176" s="71"/>
    </row>
    <row r="177" spans="1:3" x14ac:dyDescent="0.25">
      <c r="A177" s="71"/>
      <c r="B177" s="71"/>
      <c r="C177" s="71"/>
    </row>
    <row r="178" spans="1:3" x14ac:dyDescent="0.25">
      <c r="A178" s="71"/>
      <c r="B178" s="71"/>
      <c r="C178" s="71"/>
    </row>
    <row r="179" spans="1:3" x14ac:dyDescent="0.25">
      <c r="A179" s="71"/>
      <c r="B179" s="71"/>
      <c r="C179" s="71"/>
    </row>
    <row r="180" spans="1:3" x14ac:dyDescent="0.25">
      <c r="A180" s="71"/>
      <c r="B180" s="71"/>
      <c r="C180" s="71"/>
    </row>
    <row r="181" spans="1:3" x14ac:dyDescent="0.25">
      <c r="A181" s="71"/>
      <c r="B181" s="71"/>
      <c r="C181" s="71"/>
    </row>
    <row r="182" spans="1:3" x14ac:dyDescent="0.25">
      <c r="A182" s="71"/>
      <c r="B182" s="71"/>
      <c r="C182" s="71"/>
    </row>
    <row r="183" spans="1:3" x14ac:dyDescent="0.25">
      <c r="A183" s="71"/>
      <c r="B183" s="71"/>
      <c r="C183" s="71"/>
    </row>
    <row r="184" spans="1:3" x14ac:dyDescent="0.25">
      <c r="A184" s="71"/>
      <c r="B184" s="71"/>
      <c r="C184" s="71"/>
    </row>
    <row r="185" spans="1:3" x14ac:dyDescent="0.25">
      <c r="A185" s="71"/>
      <c r="B185" s="71"/>
      <c r="C185" s="71"/>
    </row>
    <row r="186" spans="1:3" x14ac:dyDescent="0.25">
      <c r="A186" s="71"/>
      <c r="B186" s="71"/>
      <c r="C186" s="71"/>
    </row>
    <row r="187" spans="1:3" x14ac:dyDescent="0.25">
      <c r="A187" s="71"/>
      <c r="B187" s="71"/>
      <c r="C187" s="71"/>
    </row>
    <row r="188" spans="1:3" x14ac:dyDescent="0.25">
      <c r="A188" s="71"/>
      <c r="B188" s="71"/>
      <c r="C188" s="71"/>
    </row>
    <row r="189" spans="1:3" x14ac:dyDescent="0.25">
      <c r="A189" s="71"/>
      <c r="B189" s="71"/>
      <c r="C189" s="71"/>
    </row>
    <row r="190" spans="1:3" x14ac:dyDescent="0.25">
      <c r="A190" s="71"/>
      <c r="B190" s="71"/>
      <c r="C190" s="71"/>
    </row>
    <row r="191" spans="1:3" x14ac:dyDescent="0.25">
      <c r="A191" s="71"/>
      <c r="B191" s="71"/>
      <c r="C191" s="71"/>
    </row>
    <row r="192" spans="1:3" x14ac:dyDescent="0.25">
      <c r="A192" s="71"/>
      <c r="B192" s="71"/>
      <c r="C192" s="71"/>
    </row>
    <row r="193" spans="1:3" x14ac:dyDescent="0.25">
      <c r="A193" s="71"/>
      <c r="B193" s="71"/>
      <c r="C193" s="71"/>
    </row>
    <row r="194" spans="1:3" x14ac:dyDescent="0.25">
      <c r="A194" s="71"/>
      <c r="B194" s="71"/>
      <c r="C194" s="71"/>
    </row>
    <row r="195" spans="1:3" x14ac:dyDescent="0.25">
      <c r="A195" s="71"/>
      <c r="B195" s="71"/>
      <c r="C195" s="71"/>
    </row>
    <row r="196" spans="1:3" x14ac:dyDescent="0.25">
      <c r="A196" s="71"/>
      <c r="B196" s="71"/>
      <c r="C196" s="71"/>
    </row>
    <row r="197" spans="1:3" x14ac:dyDescent="0.25">
      <c r="A197" s="71"/>
      <c r="B197" s="71"/>
      <c r="C197" s="71"/>
    </row>
    <row r="198" spans="1:3" x14ac:dyDescent="0.25">
      <c r="A198" s="71"/>
      <c r="B198" s="71"/>
      <c r="C198" s="71"/>
    </row>
    <row r="199" spans="1:3" x14ac:dyDescent="0.25">
      <c r="A199" s="71"/>
      <c r="B199" s="71"/>
      <c r="C199" s="71"/>
    </row>
    <row r="200" spans="1:3" x14ac:dyDescent="0.25">
      <c r="A200" s="71"/>
      <c r="B200" s="71"/>
      <c r="C200" s="71"/>
    </row>
    <row r="201" spans="1:3" x14ac:dyDescent="0.25">
      <c r="A201" s="71"/>
      <c r="B201" s="71"/>
      <c r="C201" s="71"/>
    </row>
    <row r="202" spans="1:3" x14ac:dyDescent="0.25">
      <c r="A202" s="71"/>
      <c r="B202" s="71"/>
      <c r="C202" s="71"/>
    </row>
    <row r="203" spans="1:3" x14ac:dyDescent="0.25">
      <c r="A203" s="71"/>
      <c r="B203" s="71"/>
      <c r="C203" s="71"/>
    </row>
    <row r="204" spans="1:3" x14ac:dyDescent="0.25">
      <c r="A204" s="71"/>
      <c r="B204" s="71"/>
      <c r="C204" s="71"/>
    </row>
    <row r="205" spans="1:3" x14ac:dyDescent="0.25">
      <c r="A205" s="71"/>
      <c r="B205" s="71"/>
      <c r="C205" s="71"/>
    </row>
    <row r="206" spans="1:3" x14ac:dyDescent="0.25">
      <c r="A206" s="71"/>
      <c r="B206" s="71"/>
      <c r="C206" s="71"/>
    </row>
    <row r="207" spans="1:3" x14ac:dyDescent="0.25">
      <c r="A207" s="71"/>
      <c r="B207" s="71"/>
      <c r="C207" s="71"/>
    </row>
    <row r="208" spans="1:3" x14ac:dyDescent="0.25">
      <c r="A208" s="71"/>
      <c r="B208" s="71"/>
      <c r="C208" s="71"/>
    </row>
    <row r="209" spans="1:3" x14ac:dyDescent="0.25">
      <c r="A209" s="71"/>
      <c r="B209" s="71"/>
      <c r="C209" s="71"/>
    </row>
    <row r="210" spans="1:3" x14ac:dyDescent="0.25">
      <c r="A210" s="71"/>
      <c r="B210" s="71"/>
      <c r="C210" s="71"/>
    </row>
    <row r="211" spans="1:3" x14ac:dyDescent="0.25">
      <c r="A211" s="71"/>
      <c r="B211" s="71"/>
      <c r="C211" s="71"/>
    </row>
    <row r="212" spans="1:3" x14ac:dyDescent="0.25">
      <c r="A212" s="71"/>
      <c r="B212" s="71"/>
      <c r="C212" s="71"/>
    </row>
    <row r="213" spans="1:3" x14ac:dyDescent="0.25">
      <c r="A213" s="71"/>
      <c r="B213" s="71"/>
      <c r="C213" s="71"/>
    </row>
    <row r="214" spans="1:3" x14ac:dyDescent="0.25">
      <c r="A214" s="71"/>
      <c r="B214" s="71"/>
      <c r="C214" s="71"/>
    </row>
    <row r="215" spans="1:3" x14ac:dyDescent="0.25">
      <c r="A215" s="71"/>
      <c r="B215" s="71"/>
      <c r="C215" s="71"/>
    </row>
    <row r="216" spans="1:3" x14ac:dyDescent="0.25">
      <c r="A216" s="71"/>
      <c r="B216" s="71"/>
      <c r="C216" s="71"/>
    </row>
    <row r="217" spans="1:3" x14ac:dyDescent="0.25">
      <c r="A217" s="71"/>
      <c r="B217" s="71"/>
      <c r="C217" s="71"/>
    </row>
    <row r="218" spans="1:3" x14ac:dyDescent="0.25">
      <c r="A218" s="71"/>
      <c r="B218" s="71"/>
      <c r="C218" s="71"/>
    </row>
    <row r="219" spans="1:3" x14ac:dyDescent="0.25">
      <c r="A219" s="71"/>
      <c r="B219" s="71"/>
      <c r="C219" s="71"/>
    </row>
    <row r="220" spans="1:3" x14ac:dyDescent="0.25">
      <c r="A220" s="71"/>
      <c r="B220" s="71"/>
      <c r="C220" s="71"/>
    </row>
    <row r="221" spans="1:3" x14ac:dyDescent="0.25">
      <c r="A221" s="71"/>
      <c r="B221" s="71"/>
      <c r="C221" s="71"/>
    </row>
    <row r="222" spans="1:3" x14ac:dyDescent="0.25">
      <c r="A222" s="71"/>
      <c r="B222" s="71"/>
      <c r="C222" s="71"/>
    </row>
    <row r="223" spans="1:3" x14ac:dyDescent="0.25">
      <c r="A223" s="71"/>
      <c r="B223" s="71"/>
      <c r="C223" s="71"/>
    </row>
    <row r="224" spans="1:3" x14ac:dyDescent="0.25">
      <c r="A224" s="71"/>
      <c r="B224" s="71"/>
      <c r="C224" s="71"/>
    </row>
    <row r="225" spans="1:3" x14ac:dyDescent="0.25">
      <c r="A225" s="71"/>
      <c r="B225" s="71"/>
      <c r="C225" s="71"/>
    </row>
    <row r="226" spans="1:3" x14ac:dyDescent="0.25">
      <c r="A226" s="71"/>
      <c r="B226" s="71"/>
      <c r="C226" s="71"/>
    </row>
    <row r="227" spans="1:3" x14ac:dyDescent="0.25">
      <c r="A227" s="71"/>
      <c r="B227" s="71"/>
      <c r="C227" s="71"/>
    </row>
    <row r="228" spans="1:3" x14ac:dyDescent="0.25">
      <c r="A228" s="71"/>
      <c r="B228" s="71"/>
      <c r="C228" s="71"/>
    </row>
    <row r="229" spans="1:3" x14ac:dyDescent="0.25">
      <c r="A229" s="71"/>
      <c r="B229" s="71"/>
      <c r="C229" s="71"/>
    </row>
    <row r="230" spans="1:3" x14ac:dyDescent="0.25">
      <c r="A230" s="71"/>
      <c r="B230" s="71"/>
      <c r="C230" s="71"/>
    </row>
    <row r="231" spans="1:3" x14ac:dyDescent="0.25">
      <c r="A231" s="71"/>
      <c r="B231" s="71"/>
      <c r="C231" s="71"/>
    </row>
    <row r="232" spans="1:3" x14ac:dyDescent="0.25">
      <c r="A232" s="71"/>
      <c r="B232" s="71"/>
      <c r="C232" s="71"/>
    </row>
    <row r="233" spans="1:3" x14ac:dyDescent="0.25">
      <c r="A233" s="71"/>
      <c r="B233" s="71"/>
      <c r="C233" s="71"/>
    </row>
    <row r="234" spans="1:3" x14ac:dyDescent="0.25">
      <c r="A234" s="71"/>
      <c r="B234" s="71"/>
      <c r="C234" s="71"/>
    </row>
    <row r="235" spans="1:3" x14ac:dyDescent="0.25">
      <c r="A235" s="71"/>
      <c r="B235" s="71"/>
      <c r="C235" s="71"/>
    </row>
    <row r="236" spans="1:3" x14ac:dyDescent="0.25">
      <c r="A236" s="71"/>
      <c r="B236" s="71"/>
      <c r="C236" s="71"/>
    </row>
    <row r="237" spans="1:3" x14ac:dyDescent="0.25">
      <c r="A237" s="71"/>
      <c r="B237" s="71"/>
      <c r="C237" s="71"/>
    </row>
    <row r="238" spans="1:3" x14ac:dyDescent="0.25">
      <c r="A238" s="71"/>
      <c r="B238" s="71"/>
      <c r="C238" s="71"/>
    </row>
    <row r="239" spans="1:3" x14ac:dyDescent="0.25">
      <c r="A239" s="71"/>
      <c r="B239" s="71"/>
      <c r="C239" s="71"/>
    </row>
    <row r="240" spans="1:3" x14ac:dyDescent="0.25">
      <c r="A240" s="71"/>
      <c r="B240" s="71"/>
      <c r="C240" s="71"/>
    </row>
    <row r="241" spans="1:3" x14ac:dyDescent="0.25">
      <c r="A241" s="71"/>
      <c r="B241" s="71"/>
      <c r="C241" s="71"/>
    </row>
    <row r="242" spans="1:3" x14ac:dyDescent="0.25">
      <c r="A242" s="71"/>
      <c r="B242" s="71"/>
      <c r="C242" s="71"/>
    </row>
    <row r="243" spans="1:3" x14ac:dyDescent="0.25">
      <c r="A243" s="71"/>
      <c r="B243" s="71"/>
      <c r="C243" s="71"/>
    </row>
    <row r="244" spans="1:3" x14ac:dyDescent="0.25">
      <c r="A244" s="71"/>
      <c r="B244" s="71"/>
      <c r="C244" s="71"/>
    </row>
    <row r="245" spans="1:3" x14ac:dyDescent="0.25">
      <c r="A245" s="71"/>
      <c r="B245" s="71"/>
      <c r="C245" s="71"/>
    </row>
    <row r="246" spans="1:3" x14ac:dyDescent="0.25">
      <c r="A246" s="71"/>
      <c r="B246" s="71"/>
      <c r="C246" s="71"/>
    </row>
    <row r="247" spans="1:3" x14ac:dyDescent="0.25">
      <c r="A247" s="71"/>
      <c r="B247" s="71"/>
      <c r="C247" s="71"/>
    </row>
    <row r="248" spans="1:3" x14ac:dyDescent="0.25">
      <c r="A248" s="71"/>
      <c r="B248" s="71"/>
      <c r="C248" s="71"/>
    </row>
    <row r="249" spans="1:3" x14ac:dyDescent="0.25">
      <c r="A249" s="71"/>
      <c r="B249" s="71"/>
      <c r="C249" s="71"/>
    </row>
    <row r="250" spans="1:3" x14ac:dyDescent="0.25">
      <c r="A250" s="71"/>
      <c r="B250" s="71"/>
      <c r="C250" s="71"/>
    </row>
    <row r="251" spans="1:3" x14ac:dyDescent="0.25">
      <c r="A251" s="71"/>
      <c r="B251" s="71"/>
      <c r="C251" s="71"/>
    </row>
    <row r="252" spans="1:3" x14ac:dyDescent="0.25">
      <c r="A252" s="71"/>
      <c r="B252" s="71"/>
      <c r="C252" s="71"/>
    </row>
    <row r="253" spans="1:3" x14ac:dyDescent="0.25">
      <c r="A253" s="71"/>
      <c r="B253" s="71"/>
      <c r="C253" s="71"/>
    </row>
    <row r="254" spans="1:3" x14ac:dyDescent="0.25">
      <c r="A254" s="71"/>
      <c r="B254" s="71"/>
      <c r="C254" s="71"/>
    </row>
    <row r="255" spans="1:3" x14ac:dyDescent="0.25">
      <c r="A255" s="71"/>
      <c r="B255" s="71"/>
      <c r="C255" s="71"/>
    </row>
    <row r="256" spans="1:3" x14ac:dyDescent="0.25">
      <c r="A256" s="71"/>
      <c r="B256" s="71"/>
      <c r="C256" s="71"/>
    </row>
    <row r="257" spans="1:3" x14ac:dyDescent="0.25">
      <c r="A257" s="71"/>
      <c r="B257" s="71"/>
      <c r="C257" s="71"/>
    </row>
    <row r="258" spans="1:3" x14ac:dyDescent="0.25">
      <c r="A258" s="71"/>
      <c r="B258" s="71"/>
      <c r="C258" s="71"/>
    </row>
    <row r="259" spans="1:3" x14ac:dyDescent="0.25">
      <c r="A259" s="71"/>
      <c r="B259" s="71"/>
      <c r="C259" s="71"/>
    </row>
    <row r="260" spans="1:3" x14ac:dyDescent="0.25">
      <c r="A260" s="71"/>
      <c r="B260" s="71"/>
      <c r="C260" s="71"/>
    </row>
    <row r="261" spans="1:3" x14ac:dyDescent="0.25">
      <c r="A261" s="71"/>
      <c r="B261" s="71"/>
      <c r="C261" s="71"/>
    </row>
    <row r="262" spans="1:3" x14ac:dyDescent="0.25">
      <c r="A262" s="71"/>
      <c r="B262" s="71"/>
      <c r="C262" s="71"/>
    </row>
    <row r="263" spans="1:3" x14ac:dyDescent="0.25">
      <c r="A263" s="71"/>
      <c r="B263" s="71"/>
      <c r="C263" s="71"/>
    </row>
    <row r="264" spans="1:3" x14ac:dyDescent="0.25">
      <c r="A264" s="71"/>
      <c r="B264" s="71"/>
      <c r="C264" s="71"/>
    </row>
    <row r="265" spans="1:3" x14ac:dyDescent="0.25">
      <c r="A265" s="71"/>
      <c r="B265" s="71"/>
      <c r="C265" s="71"/>
    </row>
    <row r="266" spans="1:3" x14ac:dyDescent="0.25">
      <c r="A266" s="71"/>
      <c r="B266" s="71"/>
      <c r="C266" s="71"/>
    </row>
    <row r="267" spans="1:3" x14ac:dyDescent="0.25">
      <c r="A267" s="71"/>
      <c r="B267" s="71"/>
      <c r="C267" s="71"/>
    </row>
    <row r="268" spans="1:3" x14ac:dyDescent="0.25">
      <c r="A268" s="71"/>
      <c r="B268" s="71"/>
      <c r="C268" s="71"/>
    </row>
    <row r="269" spans="1:3" x14ac:dyDescent="0.25">
      <c r="A269" s="71"/>
      <c r="B269" s="71"/>
      <c r="C269" s="71"/>
    </row>
    <row r="270" spans="1:3" x14ac:dyDescent="0.25">
      <c r="A270" s="71"/>
      <c r="B270" s="71"/>
      <c r="C270" s="71"/>
    </row>
    <row r="271" spans="1:3" x14ac:dyDescent="0.25">
      <c r="A271" s="71"/>
      <c r="B271" s="71"/>
      <c r="C271" s="71"/>
    </row>
    <row r="272" spans="1:3" x14ac:dyDescent="0.25">
      <c r="A272" s="71"/>
      <c r="B272" s="71"/>
      <c r="C272" s="71"/>
    </row>
    <row r="273" spans="1:3" x14ac:dyDescent="0.25">
      <c r="A273" s="71"/>
      <c r="B273" s="71"/>
      <c r="C273" s="71"/>
    </row>
    <row r="274" spans="1:3" x14ac:dyDescent="0.25">
      <c r="A274" s="71"/>
      <c r="B274" s="71"/>
      <c r="C274" s="71"/>
    </row>
    <row r="275" spans="1:3" x14ac:dyDescent="0.25">
      <c r="A275" s="71"/>
      <c r="B275" s="71"/>
      <c r="C275" s="71"/>
    </row>
    <row r="276" spans="1:3" x14ac:dyDescent="0.25">
      <c r="A276" s="71"/>
      <c r="B276" s="71"/>
      <c r="C276" s="71"/>
    </row>
    <row r="277" spans="1:3" x14ac:dyDescent="0.25">
      <c r="A277" s="71"/>
      <c r="B277" s="71"/>
      <c r="C277" s="71"/>
    </row>
    <row r="278" spans="1:3" x14ac:dyDescent="0.25">
      <c r="A278" s="71"/>
      <c r="B278" s="71"/>
      <c r="C278" s="71"/>
    </row>
    <row r="279" spans="1:3" x14ac:dyDescent="0.25">
      <c r="A279" s="71"/>
      <c r="B279" s="71"/>
      <c r="C279" s="71"/>
    </row>
    <row r="280" spans="1:3" x14ac:dyDescent="0.25">
      <c r="A280" s="71"/>
      <c r="B280" s="71"/>
      <c r="C280" s="71"/>
    </row>
    <row r="281" spans="1:3" x14ac:dyDescent="0.25">
      <c r="A281" s="71"/>
      <c r="B281" s="71"/>
      <c r="C281" s="71"/>
    </row>
    <row r="282" spans="1:3" x14ac:dyDescent="0.25">
      <c r="A282" s="71"/>
      <c r="B282" s="71"/>
      <c r="C282" s="71"/>
    </row>
    <row r="283" spans="1:3" x14ac:dyDescent="0.25">
      <c r="A283" s="71"/>
      <c r="B283" s="71"/>
      <c r="C283" s="71"/>
    </row>
    <row r="284" spans="1:3" x14ac:dyDescent="0.25">
      <c r="A284" s="71"/>
      <c r="B284" s="71"/>
      <c r="C284" s="71"/>
    </row>
    <row r="285" spans="1:3" x14ac:dyDescent="0.25">
      <c r="A285" s="71"/>
      <c r="B285" s="71"/>
      <c r="C285" s="71"/>
    </row>
    <row r="286" spans="1:3" x14ac:dyDescent="0.25">
      <c r="A286" s="71"/>
      <c r="B286" s="71"/>
      <c r="C286" s="71"/>
    </row>
    <row r="287" spans="1:3" x14ac:dyDescent="0.25">
      <c r="A287" s="71"/>
      <c r="B287" s="71"/>
      <c r="C287" s="71"/>
    </row>
    <row r="288" spans="1:3" x14ac:dyDescent="0.25">
      <c r="A288" s="71"/>
      <c r="B288" s="71"/>
      <c r="C288" s="71"/>
    </row>
    <row r="289" spans="1:3" x14ac:dyDescent="0.25">
      <c r="A289" s="71"/>
      <c r="B289" s="71"/>
      <c r="C289" s="71"/>
    </row>
    <row r="290" spans="1:3" x14ac:dyDescent="0.25">
      <c r="A290" s="71"/>
      <c r="B290" s="71"/>
      <c r="C290" s="71"/>
    </row>
    <row r="291" spans="1:3" x14ac:dyDescent="0.25">
      <c r="A291" s="71"/>
      <c r="B291" s="71"/>
      <c r="C291" s="71"/>
    </row>
    <row r="292" spans="1:3" x14ac:dyDescent="0.25">
      <c r="A292" s="71"/>
      <c r="B292" s="71"/>
      <c r="C292" s="71"/>
    </row>
    <row r="293" spans="1:3" x14ac:dyDescent="0.25">
      <c r="A293" s="71"/>
      <c r="B293" s="71"/>
      <c r="C293" s="71"/>
    </row>
    <row r="294" spans="1:3" x14ac:dyDescent="0.25">
      <c r="A294" s="71"/>
      <c r="B294" s="71"/>
      <c r="C294" s="71"/>
    </row>
    <row r="295" spans="1:3" x14ac:dyDescent="0.25">
      <c r="A295" s="71"/>
      <c r="B295" s="71"/>
      <c r="C295" s="71"/>
    </row>
    <row r="296" spans="1:3" x14ac:dyDescent="0.25">
      <c r="A296" s="71"/>
      <c r="B296" s="71"/>
      <c r="C296" s="71"/>
    </row>
    <row r="297" spans="1:3" x14ac:dyDescent="0.25">
      <c r="A297" s="71"/>
      <c r="B297" s="71"/>
      <c r="C297" s="71"/>
    </row>
    <row r="298" spans="1:3" x14ac:dyDescent="0.25">
      <c r="A298" s="71"/>
      <c r="B298" s="71"/>
      <c r="C298" s="71"/>
    </row>
    <row r="299" spans="1:3" x14ac:dyDescent="0.25">
      <c r="A299" s="71"/>
      <c r="B299" s="71"/>
      <c r="C299" s="71"/>
    </row>
    <row r="300" spans="1:3" x14ac:dyDescent="0.25">
      <c r="A300" s="71"/>
      <c r="B300" s="71"/>
      <c r="C300" s="71"/>
    </row>
    <row r="301" spans="1:3" x14ac:dyDescent="0.25">
      <c r="A301" s="71"/>
      <c r="B301" s="71"/>
      <c r="C301" s="71"/>
    </row>
    <row r="302" spans="1:3" x14ac:dyDescent="0.25">
      <c r="A302" s="71"/>
      <c r="B302" s="71"/>
      <c r="C302" s="71"/>
    </row>
    <row r="303" spans="1:3" x14ac:dyDescent="0.25">
      <c r="A303" s="71"/>
      <c r="B303" s="71"/>
      <c r="C303" s="71"/>
    </row>
    <row r="304" spans="1:3" x14ac:dyDescent="0.25">
      <c r="A304" s="71"/>
      <c r="B304" s="71"/>
      <c r="C304" s="71"/>
    </row>
    <row r="305" spans="1:3" x14ac:dyDescent="0.25">
      <c r="A305" s="71"/>
      <c r="B305" s="71"/>
      <c r="C305" s="71"/>
    </row>
    <row r="306" spans="1:3" x14ac:dyDescent="0.25">
      <c r="A306" s="71"/>
      <c r="B306" s="71"/>
      <c r="C306" s="71"/>
    </row>
    <row r="307" spans="1:3" x14ac:dyDescent="0.25">
      <c r="A307" s="71"/>
      <c r="B307" s="71"/>
      <c r="C307" s="71"/>
    </row>
    <row r="308" spans="1:3" x14ac:dyDescent="0.25">
      <c r="A308" s="71"/>
      <c r="B308" s="71"/>
      <c r="C308" s="71"/>
    </row>
    <row r="309" spans="1:3" x14ac:dyDescent="0.25">
      <c r="A309" s="71"/>
      <c r="B309" s="71"/>
      <c r="C309" s="71"/>
    </row>
    <row r="310" spans="1:3" x14ac:dyDescent="0.25">
      <c r="A310" s="71"/>
      <c r="B310" s="71"/>
      <c r="C310" s="71"/>
    </row>
    <row r="311" spans="1:3" x14ac:dyDescent="0.25">
      <c r="A311" s="71"/>
      <c r="B311" s="71"/>
      <c r="C311" s="71"/>
    </row>
    <row r="312" spans="1:3" x14ac:dyDescent="0.25">
      <c r="A312" s="71"/>
      <c r="B312" s="71"/>
      <c r="C312" s="71"/>
    </row>
    <row r="313" spans="1:3" x14ac:dyDescent="0.25">
      <c r="A313" s="71"/>
      <c r="B313" s="71"/>
      <c r="C313" s="71"/>
    </row>
    <row r="314" spans="1:3" x14ac:dyDescent="0.25">
      <c r="A314" s="71"/>
      <c r="B314" s="71"/>
      <c r="C314" s="71"/>
    </row>
    <row r="315" spans="1:3" x14ac:dyDescent="0.25">
      <c r="A315" s="71"/>
      <c r="B315" s="71"/>
      <c r="C315" s="71"/>
    </row>
    <row r="316" spans="1:3" x14ac:dyDescent="0.25">
      <c r="A316" s="71"/>
      <c r="B316" s="71"/>
      <c r="C316" s="71"/>
    </row>
    <row r="317" spans="1:3" x14ac:dyDescent="0.25">
      <c r="A317" s="71"/>
      <c r="B317" s="71"/>
      <c r="C317" s="71"/>
    </row>
    <row r="318" spans="1:3" x14ac:dyDescent="0.25">
      <c r="A318" s="71"/>
      <c r="B318" s="71"/>
      <c r="C318" s="71"/>
    </row>
    <row r="319" spans="1:3" x14ac:dyDescent="0.25">
      <c r="A319" s="71"/>
      <c r="B319" s="71"/>
      <c r="C319" s="71"/>
    </row>
    <row r="320" spans="1:3" x14ac:dyDescent="0.25">
      <c r="A320" s="71"/>
      <c r="B320" s="71"/>
      <c r="C320" s="71"/>
    </row>
    <row r="321" spans="1:3" x14ac:dyDescent="0.25">
      <c r="A321" s="71"/>
      <c r="B321" s="71"/>
      <c r="C321" s="71"/>
    </row>
    <row r="322" spans="1:3" x14ac:dyDescent="0.25">
      <c r="A322" s="71"/>
      <c r="B322" s="71"/>
      <c r="C322" s="71"/>
    </row>
    <row r="323" spans="1:3" x14ac:dyDescent="0.25">
      <c r="A323" s="71"/>
      <c r="B323" s="71"/>
      <c r="C323" s="71"/>
    </row>
    <row r="324" spans="1:3" x14ac:dyDescent="0.25">
      <c r="A324" s="71"/>
      <c r="B324" s="71"/>
      <c r="C324" s="71"/>
    </row>
    <row r="325" spans="1:3" x14ac:dyDescent="0.25">
      <c r="A325" s="71"/>
      <c r="B325" s="71"/>
      <c r="C325" s="71"/>
    </row>
    <row r="326" spans="1:3" x14ac:dyDescent="0.25">
      <c r="A326" s="71"/>
      <c r="B326" s="71"/>
      <c r="C326" s="71"/>
    </row>
    <row r="327" spans="1:3" x14ac:dyDescent="0.25">
      <c r="A327" s="71"/>
      <c r="B327" s="71"/>
      <c r="C327" s="71"/>
    </row>
    <row r="328" spans="1:3" x14ac:dyDescent="0.25">
      <c r="A328" s="71"/>
      <c r="B328" s="71"/>
      <c r="C328" s="71"/>
    </row>
    <row r="329" spans="1:3" x14ac:dyDescent="0.25">
      <c r="A329" s="71"/>
      <c r="B329" s="71"/>
      <c r="C329" s="71"/>
    </row>
    <row r="330" spans="1:3" x14ac:dyDescent="0.25">
      <c r="A330" s="71"/>
      <c r="B330" s="71"/>
      <c r="C330" s="71"/>
    </row>
    <row r="331" spans="1:3" x14ac:dyDescent="0.25">
      <c r="A331" s="71"/>
      <c r="B331" s="71"/>
      <c r="C331" s="71"/>
    </row>
    <row r="332" spans="1:3" x14ac:dyDescent="0.25">
      <c r="A332" s="71"/>
      <c r="B332" s="71"/>
      <c r="C332" s="71"/>
    </row>
    <row r="333" spans="1:3" x14ac:dyDescent="0.25">
      <c r="A333" s="71"/>
      <c r="B333" s="71"/>
      <c r="C333" s="71"/>
    </row>
    <row r="334" spans="1:3" x14ac:dyDescent="0.25">
      <c r="A334" s="71"/>
      <c r="B334" s="71"/>
      <c r="C334" s="71"/>
    </row>
    <row r="335" spans="1:3" x14ac:dyDescent="0.25">
      <c r="A335" s="71"/>
      <c r="B335" s="71"/>
      <c r="C335" s="71"/>
    </row>
    <row r="336" spans="1:3" x14ac:dyDescent="0.25">
      <c r="A336" s="71"/>
      <c r="B336" s="71"/>
      <c r="C336" s="71"/>
    </row>
    <row r="337" spans="1:3" x14ac:dyDescent="0.25">
      <c r="A337" s="71"/>
      <c r="B337" s="71"/>
      <c r="C337" s="71"/>
    </row>
    <row r="338" spans="1:3" x14ac:dyDescent="0.25">
      <c r="A338" s="71"/>
      <c r="B338" s="71"/>
      <c r="C338" s="71"/>
    </row>
    <row r="339" spans="1:3" x14ac:dyDescent="0.25">
      <c r="A339" s="71"/>
      <c r="B339" s="71"/>
      <c r="C339" s="71"/>
    </row>
    <row r="340" spans="1:3" x14ac:dyDescent="0.25">
      <c r="A340" s="71"/>
      <c r="B340" s="71"/>
      <c r="C340" s="71"/>
    </row>
    <row r="341" spans="1:3" x14ac:dyDescent="0.25">
      <c r="A341" s="71"/>
      <c r="B341" s="71"/>
      <c r="C341" s="71"/>
    </row>
    <row r="342" spans="1:3" x14ac:dyDescent="0.25">
      <c r="A342" s="71"/>
      <c r="B342" s="71"/>
      <c r="C342" s="71"/>
    </row>
    <row r="343" spans="1:3" x14ac:dyDescent="0.25">
      <c r="A343" s="71"/>
      <c r="B343" s="71"/>
      <c r="C343" s="71"/>
    </row>
    <row r="344" spans="1:3" x14ac:dyDescent="0.25">
      <c r="A344" s="71"/>
      <c r="B344" s="71"/>
      <c r="C344" s="71"/>
    </row>
    <row r="345" spans="1:3" x14ac:dyDescent="0.25">
      <c r="A345" s="71"/>
      <c r="B345" s="71"/>
      <c r="C345" s="71"/>
    </row>
    <row r="346" spans="1:3" x14ac:dyDescent="0.25">
      <c r="A346" s="71"/>
      <c r="B346" s="71"/>
      <c r="C346" s="71"/>
    </row>
    <row r="347" spans="1:3" x14ac:dyDescent="0.25">
      <c r="A347" s="71"/>
      <c r="B347" s="71"/>
      <c r="C347" s="71"/>
    </row>
    <row r="348" spans="1:3" x14ac:dyDescent="0.25">
      <c r="A348" s="71"/>
      <c r="B348" s="71"/>
      <c r="C348" s="71"/>
    </row>
    <row r="349" spans="1:3" x14ac:dyDescent="0.25">
      <c r="A349" s="71"/>
      <c r="B349" s="71"/>
      <c r="C349" s="71"/>
    </row>
  </sheetData>
  <mergeCells count="111">
    <mergeCell ref="A41:C41"/>
    <mergeCell ref="D41:E41"/>
    <mergeCell ref="F41:G41"/>
    <mergeCell ref="A34:C34"/>
    <mergeCell ref="D34:E34"/>
    <mergeCell ref="F34:G34"/>
    <mergeCell ref="F39:G39"/>
    <mergeCell ref="A38:C38"/>
    <mergeCell ref="D38:E38"/>
    <mergeCell ref="F38:G38"/>
    <mergeCell ref="D40:E40"/>
    <mergeCell ref="F40:G40"/>
    <mergeCell ref="A35:C35"/>
    <mergeCell ref="D35:E35"/>
    <mergeCell ref="F35:G35"/>
    <mergeCell ref="D36:E36"/>
    <mergeCell ref="F36:G36"/>
    <mergeCell ref="A40:C40"/>
    <mergeCell ref="D39:E39"/>
    <mergeCell ref="A39:C39"/>
    <mergeCell ref="A29:C29"/>
    <mergeCell ref="D29:E29"/>
    <mergeCell ref="F29:G29"/>
    <mergeCell ref="A28:C28"/>
    <mergeCell ref="D28:E28"/>
    <mergeCell ref="F28:G28"/>
    <mergeCell ref="A37:C37"/>
    <mergeCell ref="D37:E37"/>
    <mergeCell ref="F37:G37"/>
    <mergeCell ref="A36:C36"/>
    <mergeCell ref="A30:C30"/>
    <mergeCell ref="D30:E30"/>
    <mergeCell ref="F30:G30"/>
    <mergeCell ref="D32:E32"/>
    <mergeCell ref="F32:G32"/>
    <mergeCell ref="A33:C33"/>
    <mergeCell ref="D33:E33"/>
    <mergeCell ref="F33:G33"/>
    <mergeCell ref="A31:C31"/>
    <mergeCell ref="D31:E31"/>
    <mergeCell ref="F31:G31"/>
    <mergeCell ref="A32:C32"/>
    <mergeCell ref="A25:C25"/>
    <mergeCell ref="D25:E25"/>
    <mergeCell ref="F25:G25"/>
    <mergeCell ref="A24:C24"/>
    <mergeCell ref="D24:E24"/>
    <mergeCell ref="F24:G24"/>
    <mergeCell ref="A27:C27"/>
    <mergeCell ref="D27:E27"/>
    <mergeCell ref="F27:G27"/>
    <mergeCell ref="A26:C26"/>
    <mergeCell ref="D26:E26"/>
    <mergeCell ref="F26:G26"/>
    <mergeCell ref="A21:C21"/>
    <mergeCell ref="D21:E21"/>
    <mergeCell ref="F21:G21"/>
    <mergeCell ref="A20:C20"/>
    <mergeCell ref="D20:E20"/>
    <mergeCell ref="F20:G20"/>
    <mergeCell ref="A23:C23"/>
    <mergeCell ref="D23:E23"/>
    <mergeCell ref="F23:G23"/>
    <mergeCell ref="A22:C22"/>
    <mergeCell ref="D22:E22"/>
    <mergeCell ref="F22:G22"/>
    <mergeCell ref="D17:E17"/>
    <mergeCell ref="F17:G17"/>
    <mergeCell ref="A15:C15"/>
    <mergeCell ref="D15:E15"/>
    <mergeCell ref="F15:G15"/>
    <mergeCell ref="A14:C14"/>
    <mergeCell ref="D14:E14"/>
    <mergeCell ref="F14:G14"/>
    <mergeCell ref="A19:C19"/>
    <mergeCell ref="D19:E19"/>
    <mergeCell ref="F19:G19"/>
    <mergeCell ref="A16:C16"/>
    <mergeCell ref="D16:E16"/>
    <mergeCell ref="F16:G16"/>
    <mergeCell ref="A18:C18"/>
    <mergeCell ref="D18:E18"/>
    <mergeCell ref="F18:G18"/>
    <mergeCell ref="A17:C17"/>
    <mergeCell ref="A11:C11"/>
    <mergeCell ref="D11:E11"/>
    <mergeCell ref="F11:G11"/>
    <mergeCell ref="A10:C10"/>
    <mergeCell ref="D10:E10"/>
    <mergeCell ref="F10:G10"/>
    <mergeCell ref="A13:C13"/>
    <mergeCell ref="D13:E13"/>
    <mergeCell ref="F13:G13"/>
    <mergeCell ref="A12:C12"/>
    <mergeCell ref="D12:E12"/>
    <mergeCell ref="F12:G12"/>
    <mergeCell ref="A3:H3"/>
    <mergeCell ref="A4:H4"/>
    <mergeCell ref="A5:H5"/>
    <mergeCell ref="F6:G6"/>
    <mergeCell ref="A6:C6"/>
    <mergeCell ref="D6:E6"/>
    <mergeCell ref="A9:C9"/>
    <mergeCell ref="D9:E9"/>
    <mergeCell ref="F9:G9"/>
    <mergeCell ref="F8:G8"/>
    <mergeCell ref="D7:E7"/>
    <mergeCell ref="F7:G7"/>
    <mergeCell ref="A7:C7"/>
    <mergeCell ref="A8:C8"/>
    <mergeCell ref="D8:E8"/>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6">
    <pageSetUpPr fitToPage="1"/>
  </sheetPr>
  <dimension ref="A1:J28"/>
  <sheetViews>
    <sheetView zoomScale="85" zoomScaleNormal="85" workbookViewId="0">
      <selection activeCell="A3" sqref="A3:J3"/>
    </sheetView>
  </sheetViews>
  <sheetFormatPr defaultColWidth="9.26953125" defaultRowHeight="12.5" x14ac:dyDescent="0.25"/>
  <cols>
    <col min="1" max="1" width="22.54296875" style="69" customWidth="1"/>
    <col min="2" max="3" width="12.7265625" customWidth="1"/>
    <col min="4" max="4" width="13" customWidth="1"/>
    <col min="5" max="5" width="12.453125" customWidth="1"/>
    <col min="6" max="6" width="13.453125" customWidth="1"/>
    <col min="7" max="7" width="12.54296875" customWidth="1"/>
    <col min="8" max="8" width="13.7265625" customWidth="1"/>
    <col min="9" max="9" width="13.26953125" customWidth="1"/>
    <col min="10" max="10" width="12.7265625" customWidth="1"/>
  </cols>
  <sheetData>
    <row r="1" spans="1:10" x14ac:dyDescent="0.25">
      <c r="A1" s="619">
        <f>Title!B12</f>
        <v>0</v>
      </c>
      <c r="E1" s="1"/>
      <c r="I1" s="1407" t="str">
        <f>'33'!G1</f>
        <v>For The Year Ended</v>
      </c>
      <c r="J1" s="1408"/>
    </row>
    <row r="2" spans="1:10" ht="13" thickBot="1" x14ac:dyDescent="0.3">
      <c r="A2" t="s">
        <v>8</v>
      </c>
      <c r="I2" s="959">
        <f>'33'!G2</f>
        <v>45657</v>
      </c>
      <c r="J2" s="960"/>
    </row>
    <row r="3" spans="1:10" ht="13" x14ac:dyDescent="0.3">
      <c r="A3" s="895" t="s">
        <v>923</v>
      </c>
      <c r="B3" s="895"/>
      <c r="C3" s="895"/>
      <c r="D3" s="895"/>
      <c r="E3" s="895"/>
      <c r="F3" s="895"/>
      <c r="G3" s="895"/>
      <c r="H3" s="895"/>
      <c r="I3" s="895"/>
      <c r="J3" s="895"/>
    </row>
    <row r="4" spans="1:10" x14ac:dyDescent="0.25">
      <c r="A4" s="1119" t="s">
        <v>924</v>
      </c>
      <c r="B4" s="1119"/>
      <c r="C4" s="1119"/>
      <c r="D4" s="1119"/>
      <c r="E4" s="1119"/>
      <c r="F4" s="1119"/>
      <c r="G4" s="1119"/>
      <c r="H4" s="1119"/>
      <c r="I4" s="1119"/>
      <c r="J4" s="1119"/>
    </row>
    <row r="5" spans="1:10" ht="27.4" customHeight="1" thickBot="1" x14ac:dyDescent="0.35">
      <c r="A5" s="1320" t="s">
        <v>791</v>
      </c>
      <c r="B5" s="1320"/>
      <c r="C5" s="1320"/>
      <c r="D5" s="1320"/>
      <c r="E5" s="1320"/>
      <c r="F5" s="1320"/>
      <c r="G5" s="1320"/>
      <c r="H5" s="1320"/>
      <c r="I5" s="1320"/>
      <c r="J5" s="1320"/>
    </row>
    <row r="6" spans="1:10" x14ac:dyDescent="0.25">
      <c r="A6" s="1409" t="s">
        <v>794</v>
      </c>
      <c r="B6" s="1411" t="s">
        <v>501</v>
      </c>
      <c r="C6" s="1413" t="s">
        <v>793</v>
      </c>
      <c r="D6" s="1414"/>
      <c r="E6" s="1414"/>
      <c r="F6" s="1414"/>
      <c r="G6" s="1414"/>
      <c r="H6" s="1414"/>
      <c r="I6" s="1414"/>
      <c r="J6" s="1415"/>
    </row>
    <row r="7" spans="1:10" ht="25.5" thickBot="1" x14ac:dyDescent="0.3">
      <c r="A7" s="1410"/>
      <c r="B7" s="1412"/>
      <c r="C7" s="77" t="s">
        <v>1028</v>
      </c>
      <c r="D7" s="77" t="s">
        <v>1029</v>
      </c>
      <c r="E7" s="77" t="s">
        <v>1030</v>
      </c>
      <c r="F7" s="77" t="s">
        <v>825</v>
      </c>
      <c r="G7" s="77" t="s">
        <v>792</v>
      </c>
      <c r="H7" s="77" t="s">
        <v>826</v>
      </c>
      <c r="I7" s="77" t="s">
        <v>1031</v>
      </c>
      <c r="J7" s="65" t="s">
        <v>1828</v>
      </c>
    </row>
    <row r="8" spans="1:10" s="355" customFormat="1" ht="15.75" customHeight="1" x14ac:dyDescent="0.25">
      <c r="A8" s="404" t="s">
        <v>106</v>
      </c>
      <c r="B8" s="239">
        <f>D8+F8+H8+J8</f>
        <v>0</v>
      </c>
      <c r="C8" s="313">
        <v>0</v>
      </c>
      <c r="D8" s="313">
        <v>0</v>
      </c>
      <c r="E8" s="313">
        <v>0</v>
      </c>
      <c r="F8" s="313">
        <v>0</v>
      </c>
      <c r="G8" s="313">
        <v>0</v>
      </c>
      <c r="H8" s="313"/>
      <c r="I8" s="254"/>
      <c r="J8" s="254"/>
    </row>
    <row r="9" spans="1:10" s="355" customFormat="1" ht="15.75" customHeight="1" thickBot="1" x14ac:dyDescent="0.3">
      <c r="A9" s="405" t="s">
        <v>107</v>
      </c>
      <c r="B9" s="274">
        <f>D9+F9+H9+J9</f>
        <v>0</v>
      </c>
      <c r="C9" s="311">
        <v>0</v>
      </c>
      <c r="D9" s="311">
        <v>0</v>
      </c>
      <c r="E9" s="311"/>
      <c r="F9" s="311"/>
      <c r="G9" s="311"/>
      <c r="H9" s="311"/>
      <c r="I9" s="311"/>
      <c r="J9" s="258"/>
    </row>
    <row r="10" spans="1:10" s="355" customFormat="1" ht="22.5" customHeight="1" thickBot="1" x14ac:dyDescent="0.35">
      <c r="A10" s="406" t="s">
        <v>383</v>
      </c>
      <c r="B10" s="349">
        <f>SUM(B8:B9)</f>
        <v>0</v>
      </c>
      <c r="C10" s="349">
        <f t="shared" ref="C10:J10" si="0">SUM(C8:C9)</f>
        <v>0</v>
      </c>
      <c r="D10" s="349">
        <f t="shared" si="0"/>
        <v>0</v>
      </c>
      <c r="E10" s="349">
        <f t="shared" si="0"/>
        <v>0</v>
      </c>
      <c r="F10" s="349">
        <f t="shared" si="0"/>
        <v>0</v>
      </c>
      <c r="G10" s="349">
        <f t="shared" si="0"/>
        <v>0</v>
      </c>
      <c r="H10" s="349">
        <f t="shared" si="0"/>
        <v>0</v>
      </c>
      <c r="I10" s="349">
        <f t="shared" si="0"/>
        <v>0</v>
      </c>
      <c r="J10" s="349">
        <f t="shared" si="0"/>
        <v>0</v>
      </c>
    </row>
    <row r="11" spans="1:10" s="355" customFormat="1" ht="15.75" customHeight="1" x14ac:dyDescent="0.25">
      <c r="A11" s="407" t="s">
        <v>108</v>
      </c>
      <c r="B11" s="348">
        <f>D11+F11+H11+J11</f>
        <v>0</v>
      </c>
      <c r="C11" s="279">
        <v>0</v>
      </c>
      <c r="D11" s="279">
        <v>0</v>
      </c>
      <c r="E11" s="279"/>
      <c r="F11" s="279"/>
      <c r="G11" s="279"/>
      <c r="H11" s="279"/>
      <c r="I11" s="279"/>
      <c r="J11" s="279"/>
    </row>
    <row r="12" spans="1:10" s="355" customFormat="1" ht="15.75" customHeight="1" thickBot="1" x14ac:dyDescent="0.3">
      <c r="A12" s="408" t="s">
        <v>109</v>
      </c>
      <c r="B12" s="274">
        <f>D12+F12+H12+J12</f>
        <v>0</v>
      </c>
      <c r="C12" s="258"/>
      <c r="D12" s="258"/>
      <c r="E12" s="258"/>
      <c r="F12" s="258"/>
      <c r="G12" s="258"/>
      <c r="H12" s="258"/>
      <c r="I12" s="258"/>
      <c r="J12" s="258"/>
    </row>
    <row r="13" spans="1:10" s="355" customFormat="1" ht="15.75" customHeight="1" x14ac:dyDescent="0.25">
      <c r="A13" s="1405" t="s">
        <v>110</v>
      </c>
      <c r="B13" s="1144">
        <f>SUM(B11:B12)</f>
        <v>0</v>
      </c>
      <c r="C13" s="1144">
        <f t="shared" ref="C13:J13" si="1">SUM(C11:C12)</f>
        <v>0</v>
      </c>
      <c r="D13" s="1144">
        <f t="shared" si="1"/>
        <v>0</v>
      </c>
      <c r="E13" s="1144">
        <f t="shared" si="1"/>
        <v>0</v>
      </c>
      <c r="F13" s="1144">
        <f t="shared" si="1"/>
        <v>0</v>
      </c>
      <c r="G13" s="1144">
        <f t="shared" si="1"/>
        <v>0</v>
      </c>
      <c r="H13" s="1144">
        <f t="shared" si="1"/>
        <v>0</v>
      </c>
      <c r="I13" s="1144">
        <f t="shared" si="1"/>
        <v>0</v>
      </c>
      <c r="J13" s="1144">
        <f t="shared" si="1"/>
        <v>0</v>
      </c>
    </row>
    <row r="14" spans="1:10" s="355" customFormat="1" ht="8.25" customHeight="1" thickBot="1" x14ac:dyDescent="0.3">
      <c r="A14" s="1406"/>
      <c r="B14" s="1403"/>
      <c r="C14" s="1403"/>
      <c r="D14" s="1403"/>
      <c r="E14" s="1403"/>
      <c r="F14" s="1403"/>
      <c r="G14" s="1403"/>
      <c r="H14" s="1403"/>
      <c r="I14" s="1403"/>
      <c r="J14" s="1403"/>
    </row>
    <row r="15" spans="1:10" s="355" customFormat="1" ht="15.75" customHeight="1" thickBot="1" x14ac:dyDescent="0.3">
      <c r="A15" s="180" t="s">
        <v>1914</v>
      </c>
      <c r="B15" s="369">
        <f>B10-B13</f>
        <v>0</v>
      </c>
      <c r="C15" s="369">
        <f t="shared" ref="C15:J15" si="2">C10-C13</f>
        <v>0</v>
      </c>
      <c r="D15" s="369">
        <f t="shared" si="2"/>
        <v>0</v>
      </c>
      <c r="E15" s="369">
        <f t="shared" si="2"/>
        <v>0</v>
      </c>
      <c r="F15" s="369">
        <f t="shared" si="2"/>
        <v>0</v>
      </c>
      <c r="G15" s="369">
        <f t="shared" si="2"/>
        <v>0</v>
      </c>
      <c r="H15" s="369">
        <f t="shared" si="2"/>
        <v>0</v>
      </c>
      <c r="I15" s="369">
        <f t="shared" si="2"/>
        <v>0</v>
      </c>
      <c r="J15" s="369">
        <f t="shared" si="2"/>
        <v>0</v>
      </c>
    </row>
    <row r="16" spans="1:10" s="1404" customFormat="1" ht="23.25" customHeight="1" x14ac:dyDescent="0.25"/>
    <row r="17" spans="1:10" s="409" customFormat="1" ht="23.25" customHeight="1" thickBot="1" x14ac:dyDescent="0.3"/>
    <row r="18" spans="1:10" s="355" customFormat="1" ht="13.5" customHeight="1" x14ac:dyDescent="0.25">
      <c r="A18" s="1398" t="s">
        <v>700</v>
      </c>
      <c r="B18" s="1400" t="s">
        <v>701</v>
      </c>
      <c r="C18" s="1383" t="s">
        <v>793</v>
      </c>
      <c r="D18" s="1402"/>
      <c r="E18" s="1402"/>
      <c r="F18" s="1402"/>
      <c r="G18" s="1402"/>
      <c r="H18" s="1402"/>
      <c r="I18" s="1402"/>
      <c r="J18" s="1384"/>
    </row>
    <row r="19" spans="1:10" s="355" customFormat="1" ht="25.5" thickBot="1" x14ac:dyDescent="0.3">
      <c r="A19" s="1399"/>
      <c r="B19" s="1401"/>
      <c r="C19" s="378" t="s">
        <v>702</v>
      </c>
      <c r="D19" s="378" t="s">
        <v>703</v>
      </c>
      <c r="E19" s="378" t="s">
        <v>704</v>
      </c>
      <c r="F19" s="378" t="s">
        <v>705</v>
      </c>
      <c r="G19" s="378" t="s">
        <v>706</v>
      </c>
      <c r="H19" s="378" t="s">
        <v>707</v>
      </c>
      <c r="I19" s="378" t="s">
        <v>119</v>
      </c>
      <c r="J19" s="378" t="s">
        <v>120</v>
      </c>
    </row>
    <row r="20" spans="1:10" s="355" customFormat="1" ht="15.75" customHeight="1" x14ac:dyDescent="0.25">
      <c r="A20" s="404" t="s">
        <v>106</v>
      </c>
      <c r="B20" s="239">
        <f>D20+F20+H20+J20</f>
        <v>0</v>
      </c>
      <c r="C20" s="245"/>
      <c r="D20" s="228"/>
      <c r="E20" s="229"/>
      <c r="F20" s="277"/>
      <c r="G20" s="228"/>
      <c r="H20" s="229"/>
      <c r="I20" s="228"/>
      <c r="J20" s="229"/>
    </row>
    <row r="21" spans="1:10" s="355" customFormat="1" ht="15.75" customHeight="1" thickBot="1" x14ac:dyDescent="0.3">
      <c r="A21" s="405" t="s">
        <v>107</v>
      </c>
      <c r="B21" s="274">
        <f>D21+F21+H21+J21</f>
        <v>0</v>
      </c>
      <c r="C21" s="272"/>
      <c r="D21" s="311"/>
      <c r="E21" s="258"/>
      <c r="F21" s="295"/>
      <c r="G21" s="311"/>
      <c r="H21" s="258"/>
      <c r="I21" s="311"/>
      <c r="J21" s="258"/>
    </row>
    <row r="22" spans="1:10" s="355" customFormat="1" ht="23.25" customHeight="1" thickBot="1" x14ac:dyDescent="0.35">
      <c r="A22" s="406" t="s">
        <v>383</v>
      </c>
      <c r="B22" s="349">
        <f>SUM(B20:B21)</f>
        <v>0</v>
      </c>
      <c r="C22" s="349">
        <f>SUM(C20:C21)</f>
        <v>0</v>
      </c>
      <c r="D22" s="349">
        <f t="shared" ref="D22:J22" si="3">SUM(D20:D21)</f>
        <v>0</v>
      </c>
      <c r="E22" s="349">
        <f t="shared" si="3"/>
        <v>0</v>
      </c>
      <c r="F22" s="349">
        <f t="shared" si="3"/>
        <v>0</v>
      </c>
      <c r="G22" s="349">
        <f t="shared" si="3"/>
        <v>0</v>
      </c>
      <c r="H22" s="349">
        <f t="shared" si="3"/>
        <v>0</v>
      </c>
      <c r="I22" s="349">
        <f t="shared" si="3"/>
        <v>0</v>
      </c>
      <c r="J22" s="349">
        <f t="shared" si="3"/>
        <v>0</v>
      </c>
    </row>
    <row r="23" spans="1:10" s="355" customFormat="1" ht="15.75" customHeight="1" x14ac:dyDescent="0.25">
      <c r="A23" s="407" t="s">
        <v>108</v>
      </c>
      <c r="B23" s="348">
        <f>D23+F23+H23+J23</f>
        <v>0</v>
      </c>
      <c r="C23" s="270"/>
      <c r="D23" s="410"/>
      <c r="E23" s="397"/>
      <c r="F23" s="411"/>
      <c r="G23" s="410"/>
      <c r="H23" s="397"/>
      <c r="I23" s="410"/>
      <c r="J23" s="397"/>
    </row>
    <row r="24" spans="1:10" s="355" customFormat="1" ht="15.75" customHeight="1" thickBot="1" x14ac:dyDescent="0.3">
      <c r="A24" s="405" t="s">
        <v>109</v>
      </c>
      <c r="B24" s="274">
        <f>D24+F24+H24+J24</f>
        <v>0</v>
      </c>
      <c r="C24" s="272"/>
      <c r="D24" s="228"/>
      <c r="E24" s="229"/>
      <c r="F24" s="277"/>
      <c r="G24" s="228"/>
      <c r="H24" s="229"/>
      <c r="I24" s="228"/>
      <c r="J24" s="229"/>
    </row>
    <row r="25" spans="1:10" s="355" customFormat="1" ht="15.75" customHeight="1" thickBot="1" x14ac:dyDescent="0.35">
      <c r="A25" s="527" t="s">
        <v>699</v>
      </c>
      <c r="C25" s="380">
        <f>SUM(C23:C24)</f>
        <v>0</v>
      </c>
      <c r="D25" s="380">
        <f t="shared" ref="D25:J25" si="4">SUM(D23:D24)</f>
        <v>0</v>
      </c>
      <c r="E25" s="380">
        <f t="shared" si="4"/>
        <v>0</v>
      </c>
      <c r="F25" s="380">
        <f t="shared" si="4"/>
        <v>0</v>
      </c>
      <c r="G25" s="380">
        <f t="shared" si="4"/>
        <v>0</v>
      </c>
      <c r="H25" s="380">
        <f t="shared" si="4"/>
        <v>0</v>
      </c>
      <c r="I25" s="380">
        <f t="shared" si="4"/>
        <v>0</v>
      </c>
      <c r="J25" s="369">
        <f t="shared" si="4"/>
        <v>0</v>
      </c>
    </row>
    <row r="26" spans="1:10" s="355" customFormat="1" ht="15.75" customHeight="1" thickBot="1" x14ac:dyDescent="0.35">
      <c r="A26" s="412" t="s">
        <v>1915</v>
      </c>
      <c r="B26" s="369">
        <f>B21-B24</f>
        <v>0</v>
      </c>
      <c r="C26" s="266">
        <f>C22-C25</f>
        <v>0</v>
      </c>
      <c r="D26" s="266">
        <f t="shared" ref="D26:J26" si="5">D22-D25</f>
        <v>0</v>
      </c>
      <c r="E26" s="266">
        <f t="shared" si="5"/>
        <v>0</v>
      </c>
      <c r="F26" s="266">
        <f t="shared" si="5"/>
        <v>0</v>
      </c>
      <c r="G26" s="266">
        <f t="shared" si="5"/>
        <v>0</v>
      </c>
      <c r="H26" s="266">
        <f t="shared" si="5"/>
        <v>0</v>
      </c>
      <c r="I26" s="266">
        <f t="shared" si="5"/>
        <v>0</v>
      </c>
      <c r="J26" s="349">
        <f t="shared" si="5"/>
        <v>0</v>
      </c>
    </row>
    <row r="27" spans="1:10" s="355" customFormat="1" x14ac:dyDescent="0.25">
      <c r="A27" s="413"/>
      <c r="B27" s="238"/>
      <c r="C27" s="238"/>
      <c r="D27" s="238"/>
      <c r="E27" s="238"/>
      <c r="F27" s="238"/>
      <c r="G27" s="238"/>
      <c r="H27" s="238"/>
      <c r="I27" s="238"/>
      <c r="J27" s="238"/>
    </row>
    <row r="28" spans="1:10" s="355" customFormat="1" x14ac:dyDescent="0.25">
      <c r="A28" s="413"/>
      <c r="B28" s="238"/>
      <c r="C28" s="238"/>
      <c r="D28" s="238"/>
      <c r="E28" s="238"/>
      <c r="F28" s="238"/>
      <c r="G28" s="238"/>
      <c r="H28" s="238"/>
      <c r="I28" s="238"/>
      <c r="J28" s="238"/>
    </row>
  </sheetData>
  <mergeCells count="22">
    <mergeCell ref="I1:J1"/>
    <mergeCell ref="A6:A7"/>
    <mergeCell ref="A3:J3"/>
    <mergeCell ref="A4:J4"/>
    <mergeCell ref="B6:B7"/>
    <mergeCell ref="C6:J6"/>
    <mergeCell ref="A5:J5"/>
    <mergeCell ref="I2:J2"/>
    <mergeCell ref="A18:A19"/>
    <mergeCell ref="B18:B19"/>
    <mergeCell ref="C18:J18"/>
    <mergeCell ref="C13:C14"/>
    <mergeCell ref="D13:D14"/>
    <mergeCell ref="E13:E14"/>
    <mergeCell ref="A16:XFD16"/>
    <mergeCell ref="A13:A14"/>
    <mergeCell ref="B13:B14"/>
    <mergeCell ref="H13:H14"/>
    <mergeCell ref="I13:I14"/>
    <mergeCell ref="J13:J14"/>
    <mergeCell ref="F13:F14"/>
    <mergeCell ref="G13:G14"/>
  </mergeCells>
  <phoneticPr fontId="0" type="noConversion"/>
  <printOptions horizontalCentered="1"/>
  <pageMargins left="0" right="0" top="1" bottom="1" header="0" footer="0.5"/>
  <pageSetup scale="98" orientation="landscape" r:id="rId1"/>
  <headerFooter alignWithMargins="0">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L306"/>
  <sheetViews>
    <sheetView workbookViewId="0">
      <selection activeCell="Q16" sqref="Q16"/>
    </sheetView>
  </sheetViews>
  <sheetFormatPr defaultRowHeight="12.5" x14ac:dyDescent="0.25"/>
  <cols>
    <col min="1" max="1" width="2.26953125" style="1" customWidth="1"/>
    <col min="6" max="6" width="5.7265625" customWidth="1"/>
    <col min="7" max="7" width="1.7265625" customWidth="1"/>
  </cols>
  <sheetData>
    <row r="1" spans="1:12" ht="13" x14ac:dyDescent="0.3">
      <c r="A1" s="895" t="s">
        <v>1433</v>
      </c>
      <c r="B1" s="895"/>
      <c r="C1" s="895"/>
      <c r="D1" s="895"/>
      <c r="E1" s="895"/>
      <c r="F1" s="895"/>
      <c r="G1" s="895"/>
      <c r="H1" s="895"/>
      <c r="I1" s="895"/>
      <c r="J1" s="895"/>
      <c r="K1" s="895"/>
      <c r="L1" s="895"/>
    </row>
    <row r="3" spans="1:12" s="418" customFormat="1" ht="11.5" x14ac:dyDescent="0.25">
      <c r="A3" s="416" t="s">
        <v>480</v>
      </c>
      <c r="B3" s="896" t="s">
        <v>1985</v>
      </c>
      <c r="C3" s="896"/>
      <c r="D3" s="896"/>
      <c r="E3" s="896"/>
      <c r="F3" s="896"/>
      <c r="G3" s="417"/>
      <c r="H3" s="417" t="s">
        <v>481</v>
      </c>
      <c r="I3" s="417"/>
      <c r="J3" s="417"/>
      <c r="K3" s="417"/>
    </row>
    <row r="4" spans="1:12" s="418" customFormat="1" ht="11.5" x14ac:dyDescent="0.25">
      <c r="A4" s="416"/>
      <c r="B4" s="896"/>
      <c r="C4" s="896"/>
      <c r="D4" s="896"/>
      <c r="E4" s="896"/>
      <c r="F4" s="896"/>
      <c r="G4" s="417"/>
      <c r="H4" s="417" t="s">
        <v>513</v>
      </c>
      <c r="I4" s="417"/>
      <c r="J4" s="417"/>
      <c r="K4" s="417"/>
    </row>
    <row r="5" spans="1:12" s="418" customFormat="1" ht="11.5" x14ac:dyDescent="0.25">
      <c r="A5" s="416"/>
      <c r="B5" s="896"/>
      <c r="C5" s="896"/>
      <c r="D5" s="896"/>
      <c r="E5" s="896"/>
      <c r="F5" s="896"/>
      <c r="G5" s="417"/>
      <c r="H5" s="417" t="s">
        <v>514</v>
      </c>
      <c r="I5" s="417"/>
      <c r="J5" s="417"/>
      <c r="K5" s="417"/>
    </row>
    <row r="6" spans="1:12" s="418" customFormat="1" ht="11.5" x14ac:dyDescent="0.25">
      <c r="A6" s="416"/>
      <c r="B6" s="896"/>
      <c r="C6" s="896"/>
      <c r="D6" s="896"/>
      <c r="E6" s="896"/>
      <c r="F6" s="896"/>
      <c r="G6" s="417"/>
      <c r="H6" s="417" t="s">
        <v>515</v>
      </c>
      <c r="I6" s="417"/>
      <c r="J6" s="417"/>
      <c r="K6" s="417"/>
    </row>
    <row r="7" spans="1:12" s="418" customFormat="1" ht="11.5" x14ac:dyDescent="0.25">
      <c r="A7" s="415"/>
      <c r="B7" s="896"/>
      <c r="C7" s="896"/>
      <c r="D7" s="896"/>
      <c r="E7" s="896"/>
      <c r="F7" s="896"/>
      <c r="G7" s="417"/>
      <c r="H7" s="417" t="s">
        <v>1241</v>
      </c>
      <c r="I7" s="417"/>
      <c r="J7" s="417"/>
      <c r="K7" s="417"/>
    </row>
    <row r="8" spans="1:12" s="418" customFormat="1" ht="11.5" x14ac:dyDescent="0.25">
      <c r="A8" s="416"/>
      <c r="B8" s="896"/>
      <c r="C8" s="896"/>
      <c r="D8" s="896"/>
      <c r="E8" s="896"/>
      <c r="F8" s="896"/>
      <c r="G8" s="417"/>
      <c r="H8" s="417" t="s">
        <v>1242</v>
      </c>
      <c r="I8" s="417"/>
      <c r="J8" s="417"/>
      <c r="K8" s="417"/>
    </row>
    <row r="9" spans="1:12" s="418" customFormat="1" ht="13.15" customHeight="1" x14ac:dyDescent="0.25">
      <c r="A9" s="745"/>
      <c r="B9" s="896"/>
      <c r="C9" s="896"/>
      <c r="D9" s="896"/>
      <c r="E9" s="896"/>
      <c r="F9" s="896"/>
      <c r="G9" s="417"/>
      <c r="H9" s="417" t="s">
        <v>1243</v>
      </c>
      <c r="I9" s="417"/>
      <c r="J9" s="417"/>
      <c r="K9" s="417"/>
    </row>
    <row r="10" spans="1:12" s="418" customFormat="1" ht="11.5" x14ac:dyDescent="0.25">
      <c r="A10" s="416"/>
      <c r="B10" s="896"/>
      <c r="C10" s="896"/>
      <c r="D10" s="896"/>
      <c r="E10" s="896"/>
      <c r="F10" s="896"/>
      <c r="G10" s="417"/>
      <c r="H10" s="417" t="s">
        <v>1244</v>
      </c>
      <c r="I10" s="417"/>
      <c r="J10" s="417"/>
      <c r="K10" s="417"/>
    </row>
    <row r="11" spans="1:12" s="418" customFormat="1" ht="11.5" x14ac:dyDescent="0.25">
      <c r="A11" s="416"/>
      <c r="B11" s="896"/>
      <c r="C11" s="896"/>
      <c r="D11" s="896"/>
      <c r="E11" s="896"/>
      <c r="F11" s="896"/>
      <c r="G11" s="417"/>
      <c r="H11" s="417" t="s">
        <v>1245</v>
      </c>
      <c r="I11" s="417"/>
      <c r="J11" s="417"/>
      <c r="K11" s="417"/>
    </row>
    <row r="12" spans="1:12" s="418" customFormat="1" ht="11.5" x14ac:dyDescent="0.25">
      <c r="A12" s="416"/>
      <c r="B12" s="896"/>
      <c r="C12" s="896"/>
      <c r="D12" s="896"/>
      <c r="E12" s="896"/>
      <c r="F12" s="896"/>
      <c r="G12" s="417"/>
      <c r="H12" s="417" t="s">
        <v>1246</v>
      </c>
      <c r="I12" s="417"/>
      <c r="J12" s="417"/>
      <c r="K12" s="417"/>
    </row>
    <row r="13" spans="1:12" s="418" customFormat="1" ht="11.5" x14ac:dyDescent="0.25">
      <c r="A13" s="416"/>
      <c r="B13" s="896"/>
      <c r="C13" s="896"/>
      <c r="D13" s="896"/>
      <c r="E13" s="896"/>
      <c r="F13" s="896"/>
      <c r="G13" s="417"/>
      <c r="H13" s="417" t="s">
        <v>1247</v>
      </c>
      <c r="I13" s="417"/>
      <c r="J13" s="417"/>
      <c r="K13" s="417"/>
    </row>
    <row r="14" spans="1:12" s="418" customFormat="1" ht="11.5" x14ac:dyDescent="0.25">
      <c r="A14" s="416"/>
      <c r="B14" s="896"/>
      <c r="C14" s="896"/>
      <c r="D14" s="896"/>
      <c r="E14" s="896"/>
      <c r="F14" s="896"/>
      <c r="G14" s="417"/>
      <c r="H14" s="417" t="s">
        <v>1831</v>
      </c>
      <c r="I14" s="417"/>
      <c r="J14" s="417"/>
      <c r="K14" s="417"/>
    </row>
    <row r="15" spans="1:12" s="418" customFormat="1" ht="11.5" x14ac:dyDescent="0.25">
      <c r="A15" s="416"/>
      <c r="B15" s="896"/>
      <c r="C15" s="896"/>
      <c r="D15" s="896"/>
      <c r="E15" s="896"/>
      <c r="F15" s="896"/>
      <c r="G15" s="417"/>
      <c r="H15" s="417" t="s">
        <v>1832</v>
      </c>
      <c r="I15" s="417"/>
      <c r="J15" s="417"/>
      <c r="K15" s="417"/>
    </row>
    <row r="16" spans="1:12" s="418" customFormat="1" ht="11.5" x14ac:dyDescent="0.25">
      <c r="A16" s="416"/>
      <c r="B16" s="896"/>
      <c r="C16" s="896"/>
      <c r="D16" s="896"/>
      <c r="E16" s="896"/>
      <c r="F16" s="896"/>
      <c r="G16" s="417"/>
      <c r="H16" s="417" t="s">
        <v>1836</v>
      </c>
      <c r="I16" s="417"/>
      <c r="J16" s="417"/>
      <c r="K16" s="417"/>
    </row>
    <row r="17" spans="1:11" s="418" customFormat="1" ht="11.5" x14ac:dyDescent="0.25">
      <c r="A17" s="416" t="s">
        <v>1833</v>
      </c>
      <c r="B17" s="417" t="s">
        <v>1834</v>
      </c>
      <c r="C17" s="419" t="s">
        <v>1835</v>
      </c>
      <c r="D17" s="417"/>
      <c r="E17" s="417"/>
      <c r="F17" s="417"/>
      <c r="G17" s="417"/>
      <c r="H17" s="417"/>
      <c r="I17" s="417"/>
      <c r="J17" s="417"/>
      <c r="K17" s="417"/>
    </row>
    <row r="18" spans="1:11" s="418" customFormat="1" ht="11.5" x14ac:dyDescent="0.25">
      <c r="A18" s="416"/>
      <c r="B18" s="417" t="s">
        <v>1837</v>
      </c>
      <c r="C18" s="417"/>
      <c r="D18" s="417"/>
      <c r="E18" s="417"/>
      <c r="F18" s="417"/>
      <c r="G18" s="417" t="s">
        <v>1839</v>
      </c>
      <c r="H18" s="417" t="s">
        <v>1840</v>
      </c>
      <c r="I18" s="419" t="s">
        <v>1841</v>
      </c>
      <c r="J18" s="417"/>
      <c r="K18" s="417"/>
    </row>
    <row r="19" spans="1:11" s="418" customFormat="1" ht="11.5" x14ac:dyDescent="0.25">
      <c r="A19" s="416"/>
      <c r="B19" s="417" t="s">
        <v>1838</v>
      </c>
      <c r="C19" s="417"/>
      <c r="D19" s="417"/>
      <c r="E19" s="417"/>
      <c r="F19" s="417"/>
      <c r="G19" s="417"/>
      <c r="H19" s="417" t="s">
        <v>1842</v>
      </c>
      <c r="I19" s="417"/>
      <c r="J19" s="417"/>
      <c r="K19" s="417"/>
    </row>
    <row r="20" spans="1:11" s="418" customFormat="1" ht="11.5" x14ac:dyDescent="0.25">
      <c r="A20" s="416"/>
      <c r="B20" s="417" t="s">
        <v>197</v>
      </c>
      <c r="C20" s="417"/>
      <c r="D20" s="417"/>
      <c r="E20" s="417"/>
      <c r="F20" s="417"/>
      <c r="G20" s="417"/>
      <c r="H20" s="417" t="s">
        <v>1844</v>
      </c>
      <c r="I20" s="417"/>
      <c r="J20" s="417"/>
      <c r="K20" s="417"/>
    </row>
    <row r="21" spans="1:11" s="418" customFormat="1" ht="11.5" x14ac:dyDescent="0.25">
      <c r="A21" s="416"/>
      <c r="B21" s="417" t="s">
        <v>1843</v>
      </c>
      <c r="C21" s="417"/>
      <c r="D21" s="417"/>
      <c r="E21" s="417"/>
      <c r="F21" s="417"/>
      <c r="G21" s="417"/>
      <c r="H21" s="417" t="s">
        <v>1846</v>
      </c>
      <c r="I21" s="417"/>
      <c r="J21" s="417"/>
      <c r="K21" s="417"/>
    </row>
    <row r="22" spans="1:11" s="418" customFormat="1" ht="11.5" x14ac:dyDescent="0.25">
      <c r="A22" s="416"/>
      <c r="B22" s="417" t="s">
        <v>1845</v>
      </c>
      <c r="C22" s="417"/>
      <c r="D22" s="417"/>
      <c r="E22" s="417"/>
      <c r="F22" s="417"/>
      <c r="G22" s="417"/>
      <c r="H22" s="417" t="s">
        <v>1848</v>
      </c>
      <c r="I22" s="417"/>
      <c r="J22" s="417"/>
      <c r="K22" s="417"/>
    </row>
    <row r="23" spans="1:11" s="418" customFormat="1" ht="11.5" x14ac:dyDescent="0.25">
      <c r="A23" s="416"/>
      <c r="B23" s="417" t="s">
        <v>1847</v>
      </c>
      <c r="C23" s="417"/>
      <c r="D23" s="417"/>
      <c r="E23" s="417"/>
      <c r="F23" s="417"/>
      <c r="G23" s="417"/>
      <c r="H23" s="417" t="s">
        <v>1850</v>
      </c>
      <c r="I23" s="417"/>
      <c r="J23" s="417"/>
      <c r="K23" s="417"/>
    </row>
    <row r="24" spans="1:11" s="418" customFormat="1" ht="11.5" x14ac:dyDescent="0.25">
      <c r="A24" s="416"/>
      <c r="B24" s="417" t="s">
        <v>1849</v>
      </c>
      <c r="C24" s="417"/>
      <c r="D24" s="417"/>
      <c r="E24" s="417"/>
      <c r="F24" s="417"/>
      <c r="G24" s="417"/>
      <c r="H24" s="417" t="s">
        <v>1851</v>
      </c>
      <c r="I24" s="417"/>
      <c r="J24" s="417"/>
      <c r="K24" s="417"/>
    </row>
    <row r="25" spans="1:11" s="418" customFormat="1" ht="11.5" x14ac:dyDescent="0.25">
      <c r="A25" s="416"/>
      <c r="B25" s="417"/>
      <c r="C25" s="417"/>
      <c r="D25" s="417"/>
      <c r="E25" s="417"/>
      <c r="F25" s="417"/>
      <c r="G25" s="417"/>
      <c r="H25" s="417" t="s">
        <v>1855</v>
      </c>
      <c r="I25" s="417"/>
      <c r="J25" s="417"/>
      <c r="K25" s="417"/>
    </row>
    <row r="26" spans="1:11" s="418" customFormat="1" ht="11.5" x14ac:dyDescent="0.25">
      <c r="A26" s="416" t="s">
        <v>1852</v>
      </c>
      <c r="B26" s="417" t="s">
        <v>1853</v>
      </c>
      <c r="C26" s="419" t="s">
        <v>1854</v>
      </c>
      <c r="D26" s="417"/>
      <c r="E26" s="417"/>
      <c r="F26" s="417"/>
      <c r="G26" s="417"/>
      <c r="H26" s="417"/>
      <c r="I26" s="417"/>
      <c r="J26" s="417"/>
      <c r="K26" s="417"/>
    </row>
    <row r="27" spans="1:11" s="418" customFormat="1" ht="11.5" x14ac:dyDescent="0.25">
      <c r="A27" s="416"/>
      <c r="B27" s="417" t="s">
        <v>1856</v>
      </c>
      <c r="C27" s="417"/>
      <c r="D27" s="417"/>
      <c r="E27" s="417"/>
      <c r="F27" s="417"/>
      <c r="G27" s="417" t="s">
        <v>1858</v>
      </c>
      <c r="H27" s="417" t="s">
        <v>198</v>
      </c>
      <c r="I27" s="417"/>
      <c r="J27" s="417"/>
      <c r="K27" s="417"/>
    </row>
    <row r="28" spans="1:11" s="418" customFormat="1" ht="11.5" x14ac:dyDescent="0.25">
      <c r="A28" s="416"/>
      <c r="B28" s="417" t="s">
        <v>1857</v>
      </c>
      <c r="C28" s="417"/>
      <c r="D28" s="417"/>
      <c r="E28" s="417"/>
      <c r="F28" s="417"/>
      <c r="G28" s="417"/>
      <c r="H28" s="417" t="s">
        <v>1274</v>
      </c>
      <c r="I28" s="417"/>
      <c r="J28" s="417"/>
      <c r="K28" s="417"/>
    </row>
    <row r="29" spans="1:11" s="418" customFormat="1" ht="11.5" x14ac:dyDescent="0.25">
      <c r="A29" s="416"/>
      <c r="B29" s="417" t="s">
        <v>1859</v>
      </c>
      <c r="C29" s="417"/>
      <c r="D29" s="417"/>
      <c r="E29" s="417"/>
      <c r="F29" s="417"/>
      <c r="G29" s="417"/>
      <c r="H29" s="417" t="s">
        <v>1276</v>
      </c>
      <c r="I29" s="417"/>
      <c r="J29" s="417"/>
      <c r="K29" s="417"/>
    </row>
    <row r="30" spans="1:11" s="418" customFormat="1" ht="11.5" x14ac:dyDescent="0.25">
      <c r="A30" s="416"/>
      <c r="B30" s="417" t="s">
        <v>1275</v>
      </c>
      <c r="C30" s="417"/>
      <c r="D30" s="417"/>
      <c r="E30" s="417"/>
      <c r="F30" s="417"/>
      <c r="G30" s="417"/>
      <c r="H30" s="417" t="s">
        <v>545</v>
      </c>
      <c r="I30" s="417"/>
      <c r="J30" s="417"/>
      <c r="K30" s="417"/>
    </row>
    <row r="31" spans="1:11" s="418" customFormat="1" ht="11.5" x14ac:dyDescent="0.25">
      <c r="A31" s="416"/>
      <c r="B31" s="417"/>
      <c r="C31" s="417"/>
      <c r="D31" s="417"/>
      <c r="E31" s="417"/>
      <c r="F31" s="417"/>
      <c r="G31" s="417"/>
      <c r="H31" s="417" t="s">
        <v>549</v>
      </c>
      <c r="I31" s="417"/>
      <c r="J31" s="417"/>
      <c r="K31" s="417"/>
    </row>
    <row r="32" spans="1:11" s="418" customFormat="1" ht="11.5" x14ac:dyDescent="0.25">
      <c r="A32" s="416" t="s">
        <v>546</v>
      </c>
      <c r="B32" s="417" t="s">
        <v>547</v>
      </c>
      <c r="C32" s="419" t="s">
        <v>548</v>
      </c>
      <c r="D32" s="417"/>
      <c r="E32" s="417"/>
      <c r="F32" s="417"/>
      <c r="G32" s="417"/>
      <c r="H32" s="417" t="s">
        <v>551</v>
      </c>
      <c r="I32" s="417"/>
      <c r="J32" s="417"/>
      <c r="K32" s="417"/>
    </row>
    <row r="33" spans="1:12" s="418" customFormat="1" ht="11.5" x14ac:dyDescent="0.25">
      <c r="A33" s="416"/>
      <c r="B33" s="419" t="s">
        <v>550</v>
      </c>
      <c r="C33" s="417"/>
      <c r="D33" s="417"/>
      <c r="E33" s="417"/>
      <c r="F33" s="417"/>
      <c r="G33" s="417"/>
      <c r="H33" s="417" t="s">
        <v>553</v>
      </c>
      <c r="I33" s="417"/>
      <c r="J33" s="417"/>
      <c r="K33" s="417"/>
    </row>
    <row r="34" spans="1:12" s="418" customFormat="1" ht="11.5" x14ac:dyDescent="0.25">
      <c r="A34" s="416"/>
      <c r="B34" s="419" t="s">
        <v>552</v>
      </c>
      <c r="C34" s="417"/>
      <c r="D34" s="417"/>
      <c r="E34" s="417"/>
      <c r="F34" s="417"/>
      <c r="G34" s="417"/>
      <c r="H34" s="417" t="s">
        <v>555</v>
      </c>
      <c r="I34" s="417"/>
      <c r="J34" s="417"/>
      <c r="K34" s="417"/>
    </row>
    <row r="35" spans="1:12" s="418" customFormat="1" x14ac:dyDescent="0.25">
      <c r="A35" s="416"/>
      <c r="B35" s="417" t="s">
        <v>554</v>
      </c>
      <c r="C35" s="417"/>
      <c r="D35" s="417"/>
      <c r="E35" s="417"/>
      <c r="F35" s="417"/>
      <c r="G35" s="2"/>
      <c r="H35" s="746" t="s">
        <v>557</v>
      </c>
      <c r="I35" s="746"/>
      <c r="J35" s="746"/>
      <c r="K35" s="746"/>
      <c r="L35" s="747"/>
    </row>
    <row r="36" spans="1:12" s="418" customFormat="1" x14ac:dyDescent="0.25">
      <c r="A36" s="416"/>
      <c r="B36" s="417" t="s">
        <v>556</v>
      </c>
      <c r="C36" s="417"/>
      <c r="D36" s="417"/>
      <c r="E36" s="417"/>
      <c r="F36" s="417"/>
      <c r="G36" s="2"/>
      <c r="H36" s="746" t="s">
        <v>559</v>
      </c>
      <c r="I36" s="746"/>
      <c r="J36" s="746"/>
      <c r="K36" s="746"/>
      <c r="L36" s="747"/>
    </row>
    <row r="37" spans="1:12" s="418" customFormat="1" x14ac:dyDescent="0.25">
      <c r="A37" s="416"/>
      <c r="B37" s="417" t="s">
        <v>558</v>
      </c>
      <c r="C37" s="417"/>
      <c r="D37" s="417"/>
      <c r="E37" s="417"/>
      <c r="F37" s="417"/>
      <c r="G37" s="2"/>
      <c r="H37" s="746" t="s">
        <v>561</v>
      </c>
      <c r="I37" s="746"/>
      <c r="J37" s="746"/>
      <c r="K37" s="746"/>
      <c r="L37" s="747"/>
    </row>
    <row r="38" spans="1:12" s="418" customFormat="1" x14ac:dyDescent="0.25">
      <c r="A38" s="416"/>
      <c r="B38" s="417" t="s">
        <v>560</v>
      </c>
      <c r="C38" s="417"/>
      <c r="D38" s="417"/>
      <c r="E38" s="417"/>
      <c r="F38" s="417"/>
      <c r="G38" s="2"/>
      <c r="H38" s="746" t="s">
        <v>563</v>
      </c>
      <c r="I38" s="746"/>
      <c r="J38" s="746"/>
      <c r="K38" s="746"/>
      <c r="L38" s="747"/>
    </row>
    <row r="39" spans="1:12" s="418" customFormat="1" x14ac:dyDescent="0.25">
      <c r="A39" s="416"/>
      <c r="B39" s="417" t="s">
        <v>562</v>
      </c>
      <c r="C39" s="417"/>
      <c r="D39" s="417"/>
      <c r="E39" s="417"/>
      <c r="F39" s="417"/>
      <c r="G39" s="2"/>
      <c r="H39" s="746" t="s">
        <v>565</v>
      </c>
      <c r="I39" s="746"/>
      <c r="J39" s="746"/>
      <c r="K39" s="746"/>
      <c r="L39" s="747"/>
    </row>
    <row r="40" spans="1:12" s="418" customFormat="1" x14ac:dyDescent="0.25">
      <c r="A40" s="416"/>
      <c r="B40" s="417" t="s">
        <v>564</v>
      </c>
      <c r="C40" s="417"/>
      <c r="D40" s="417"/>
      <c r="E40" s="417"/>
      <c r="F40" s="417"/>
      <c r="G40" s="2"/>
      <c r="H40" s="746" t="s">
        <v>567</v>
      </c>
      <c r="I40" s="746"/>
      <c r="J40" s="746"/>
      <c r="K40" s="746"/>
      <c r="L40" s="747"/>
    </row>
    <row r="41" spans="1:12" s="418" customFormat="1" x14ac:dyDescent="0.25">
      <c r="A41" s="416"/>
      <c r="B41" s="417" t="s">
        <v>566</v>
      </c>
      <c r="C41" s="417"/>
      <c r="D41" s="417"/>
      <c r="E41" s="417"/>
      <c r="F41" s="417"/>
      <c r="G41" s="2"/>
      <c r="H41" s="746" t="s">
        <v>569</v>
      </c>
      <c r="I41" s="746"/>
      <c r="J41" s="746"/>
      <c r="K41" s="746"/>
      <c r="L41" s="747"/>
    </row>
    <row r="42" spans="1:12" s="418" customFormat="1" x14ac:dyDescent="0.25">
      <c r="A42" s="416"/>
      <c r="B42" s="417" t="s">
        <v>568</v>
      </c>
      <c r="C42" s="417"/>
      <c r="D42" s="417"/>
      <c r="E42" s="417"/>
      <c r="F42" s="417"/>
      <c r="G42" s="2"/>
      <c r="H42" s="746" t="s">
        <v>571</v>
      </c>
      <c r="I42" s="746"/>
      <c r="J42" s="746"/>
      <c r="K42" s="746"/>
      <c r="L42" s="747"/>
    </row>
    <row r="43" spans="1:12" s="418" customFormat="1" x14ac:dyDescent="0.25">
      <c r="A43" s="416"/>
      <c r="B43" s="417" t="s">
        <v>570</v>
      </c>
      <c r="C43" s="417"/>
      <c r="D43" s="417"/>
      <c r="E43" s="417"/>
      <c r="F43" s="417"/>
      <c r="G43" s="2"/>
      <c r="H43" s="746" t="s">
        <v>1316</v>
      </c>
      <c r="I43" s="746"/>
      <c r="J43" s="746"/>
      <c r="K43" s="746"/>
      <c r="L43" s="747"/>
    </row>
    <row r="44" spans="1:12" s="418" customFormat="1" x14ac:dyDescent="0.25">
      <c r="A44" s="416"/>
      <c r="B44" s="417" t="s">
        <v>572</v>
      </c>
      <c r="C44" s="417"/>
      <c r="D44" s="417"/>
      <c r="E44" s="417"/>
      <c r="F44" s="417"/>
      <c r="G44" s="2"/>
      <c r="H44" s="746" t="s">
        <v>62</v>
      </c>
      <c r="I44" s="746"/>
      <c r="J44" s="746"/>
      <c r="K44" s="746"/>
      <c r="L44" s="747"/>
    </row>
    <row r="45" spans="1:12" s="418" customFormat="1" x14ac:dyDescent="0.25">
      <c r="A45" s="416"/>
      <c r="B45" s="417" t="s">
        <v>1317</v>
      </c>
      <c r="C45" s="417"/>
      <c r="D45" s="417"/>
      <c r="E45" s="417"/>
      <c r="F45" s="417"/>
      <c r="G45" s="2"/>
      <c r="H45" s="746" t="s">
        <v>64</v>
      </c>
      <c r="I45" s="746"/>
      <c r="J45" s="746"/>
      <c r="K45" s="746"/>
      <c r="L45" s="747"/>
    </row>
    <row r="46" spans="1:12" s="418" customFormat="1" x14ac:dyDescent="0.25">
      <c r="A46" s="416"/>
      <c r="B46" s="417" t="s">
        <v>63</v>
      </c>
      <c r="C46" s="417"/>
      <c r="D46" s="417"/>
      <c r="E46" s="417"/>
      <c r="F46" s="417"/>
      <c r="G46" s="2"/>
      <c r="H46" s="746" t="s">
        <v>768</v>
      </c>
      <c r="I46" s="746"/>
      <c r="J46" s="746"/>
      <c r="K46" s="746"/>
      <c r="L46" s="747"/>
    </row>
    <row r="47" spans="1:12" s="418" customFormat="1" x14ac:dyDescent="0.25">
      <c r="A47" s="416"/>
      <c r="B47" s="417" t="s">
        <v>767</v>
      </c>
      <c r="C47" s="417"/>
      <c r="D47" s="417"/>
      <c r="E47" s="417"/>
      <c r="F47" s="417"/>
      <c r="G47" s="2"/>
      <c r="H47" s="746" t="s">
        <v>770</v>
      </c>
      <c r="I47" s="746"/>
      <c r="J47" s="746"/>
      <c r="K47" s="746"/>
      <c r="L47" s="747"/>
    </row>
    <row r="48" spans="1:12" s="418" customFormat="1" x14ac:dyDescent="0.25">
      <c r="A48" s="416"/>
      <c r="B48" s="417" t="s">
        <v>769</v>
      </c>
      <c r="C48" s="417"/>
      <c r="D48" s="417"/>
      <c r="E48" s="417"/>
      <c r="F48" s="417"/>
      <c r="G48" s="2"/>
      <c r="H48" s="2"/>
      <c r="I48" s="2"/>
      <c r="J48" s="2"/>
      <c r="K48" s="2"/>
    </row>
    <row r="49" spans="1:11" s="418" customFormat="1" x14ac:dyDescent="0.25">
      <c r="A49" s="416"/>
      <c r="B49" s="417" t="s">
        <v>771</v>
      </c>
      <c r="C49" s="417"/>
      <c r="D49" s="417"/>
      <c r="E49" s="417"/>
      <c r="F49" s="417"/>
      <c r="G49" s="2"/>
      <c r="H49" s="2"/>
      <c r="I49" s="2"/>
      <c r="J49" s="2"/>
      <c r="K49" s="2"/>
    </row>
    <row r="50" spans="1:11" x14ac:dyDescent="0.25">
      <c r="A50" s="416"/>
      <c r="B50" s="417" t="s">
        <v>772</v>
      </c>
      <c r="C50" s="417"/>
      <c r="D50" s="417"/>
      <c r="E50" s="417"/>
      <c r="F50" s="417"/>
      <c r="G50" s="2"/>
      <c r="H50" s="2"/>
      <c r="I50" s="2"/>
      <c r="J50" s="2"/>
      <c r="K50" s="2"/>
    </row>
    <row r="51" spans="1:11" x14ac:dyDescent="0.25">
      <c r="A51" s="3"/>
      <c r="B51" s="417" t="s">
        <v>773</v>
      </c>
      <c r="C51" s="417"/>
      <c r="D51" s="417"/>
      <c r="E51" s="417"/>
      <c r="F51" s="420"/>
      <c r="G51" s="2"/>
      <c r="H51" s="2"/>
      <c r="I51" s="2"/>
      <c r="J51" s="2"/>
      <c r="K51" s="2"/>
    </row>
    <row r="52" spans="1:11" x14ac:dyDescent="0.25">
      <c r="A52" s="3"/>
      <c r="B52" s="417" t="s">
        <v>517</v>
      </c>
      <c r="C52" s="417"/>
      <c r="D52" s="417"/>
      <c r="E52" s="417"/>
      <c r="F52" s="420"/>
      <c r="G52" s="2"/>
      <c r="H52" s="2"/>
      <c r="I52" s="2"/>
      <c r="J52" s="2"/>
      <c r="K52" s="2"/>
    </row>
    <row r="53" spans="1:11" x14ac:dyDescent="0.25">
      <c r="A53" s="3"/>
      <c r="F53" s="420"/>
      <c r="G53" s="2"/>
      <c r="H53" s="2"/>
      <c r="I53" s="2"/>
      <c r="J53" s="2"/>
      <c r="K53" s="2"/>
    </row>
    <row r="54" spans="1:11" x14ac:dyDescent="0.25">
      <c r="A54" s="3"/>
      <c r="F54" s="420"/>
      <c r="G54" s="2"/>
      <c r="H54" s="2"/>
      <c r="I54" s="2"/>
      <c r="J54" s="2"/>
      <c r="K54" s="2"/>
    </row>
    <row r="55" spans="1:11" x14ac:dyDescent="0.25">
      <c r="A55" s="3"/>
      <c r="F55" s="420"/>
      <c r="G55" s="2"/>
      <c r="H55" s="2"/>
      <c r="I55" s="2"/>
      <c r="J55" s="2"/>
      <c r="K55" s="2"/>
    </row>
    <row r="56" spans="1:11" x14ac:dyDescent="0.25">
      <c r="A56" s="3"/>
      <c r="F56" s="420"/>
      <c r="G56" s="2"/>
      <c r="H56" s="2"/>
      <c r="I56" s="2"/>
      <c r="J56" s="2"/>
      <c r="K56" s="2"/>
    </row>
    <row r="57" spans="1:11" x14ac:dyDescent="0.25">
      <c r="A57" s="3"/>
      <c r="F57" s="2"/>
      <c r="G57" s="2"/>
      <c r="H57" s="2"/>
      <c r="I57" s="2"/>
      <c r="J57" s="2"/>
      <c r="K57" s="2"/>
    </row>
    <row r="58" spans="1:11" x14ac:dyDescent="0.25">
      <c r="A58" s="3"/>
      <c r="F58" s="2"/>
      <c r="G58" s="2"/>
      <c r="H58" s="2"/>
      <c r="I58" s="2"/>
      <c r="J58" s="2"/>
      <c r="K58" s="2"/>
    </row>
    <row r="59" spans="1:11" x14ac:dyDescent="0.25">
      <c r="A59" s="3"/>
      <c r="F59" s="2"/>
      <c r="G59" s="2"/>
      <c r="H59" s="2"/>
      <c r="I59" s="2"/>
      <c r="J59" s="2"/>
      <c r="K59" s="2"/>
    </row>
    <row r="60" spans="1:11" x14ac:dyDescent="0.25">
      <c r="A60" s="3"/>
      <c r="F60" s="2"/>
      <c r="G60" s="2"/>
      <c r="H60" s="2"/>
      <c r="I60" s="2"/>
      <c r="J60" s="2"/>
      <c r="K60" s="2"/>
    </row>
    <row r="61" spans="1:11" x14ac:dyDescent="0.25">
      <c r="A61" s="3"/>
      <c r="B61" s="2"/>
      <c r="C61" s="2"/>
      <c r="D61" s="2"/>
      <c r="E61" s="2"/>
      <c r="F61" s="2"/>
      <c r="G61" s="2"/>
      <c r="H61" s="2"/>
      <c r="I61" s="2"/>
      <c r="J61" s="2"/>
      <c r="K61" s="2"/>
    </row>
    <row r="62" spans="1:11" x14ac:dyDescent="0.25">
      <c r="A62" s="3"/>
      <c r="B62" s="2"/>
      <c r="C62" s="2"/>
      <c r="D62" s="2"/>
      <c r="E62" s="2"/>
      <c r="F62" s="2"/>
      <c r="G62" s="2"/>
      <c r="H62" s="2"/>
      <c r="I62" s="2"/>
      <c r="J62" s="2"/>
      <c r="K62" s="2"/>
    </row>
    <row r="63" spans="1:11" x14ac:dyDescent="0.25">
      <c r="A63" s="3"/>
      <c r="B63" s="2"/>
      <c r="C63" s="2"/>
      <c r="D63" s="2"/>
      <c r="E63" s="2"/>
      <c r="F63" s="2"/>
      <c r="G63" s="2"/>
      <c r="H63" s="2"/>
      <c r="I63" s="2"/>
      <c r="J63" s="2"/>
      <c r="K63" s="2"/>
    </row>
    <row r="64" spans="1:11" x14ac:dyDescent="0.25">
      <c r="A64" s="3"/>
      <c r="B64" s="2"/>
      <c r="C64" s="2"/>
      <c r="D64" s="2"/>
      <c r="E64" s="2"/>
      <c r="F64" s="2"/>
      <c r="G64" s="2"/>
      <c r="H64" s="2"/>
      <c r="I64" s="2"/>
      <c r="J64" s="2"/>
      <c r="K64" s="2"/>
    </row>
    <row r="65" spans="1:11" x14ac:dyDescent="0.25">
      <c r="A65" s="3"/>
      <c r="B65" s="2"/>
      <c r="C65" s="2"/>
      <c r="D65" s="2"/>
      <c r="E65" s="2"/>
      <c r="F65" s="2"/>
      <c r="G65" s="2"/>
      <c r="H65" s="2"/>
      <c r="I65" s="2"/>
      <c r="J65" s="2"/>
      <c r="K65" s="2"/>
    </row>
    <row r="66" spans="1:11" x14ac:dyDescent="0.25">
      <c r="A66" s="3"/>
      <c r="B66" s="2"/>
      <c r="C66" s="2"/>
      <c r="D66" s="2"/>
      <c r="E66" s="2"/>
      <c r="F66" s="2"/>
      <c r="G66" s="2"/>
      <c r="H66" s="2"/>
      <c r="I66" s="2"/>
      <c r="J66" s="2"/>
      <c r="K66" s="2"/>
    </row>
    <row r="67" spans="1:11" x14ac:dyDescent="0.25">
      <c r="A67" s="3"/>
      <c r="B67" s="2"/>
      <c r="C67" s="2"/>
      <c r="D67" s="2"/>
      <c r="E67" s="2"/>
      <c r="F67" s="2"/>
      <c r="G67" s="2"/>
      <c r="H67" s="2"/>
      <c r="I67" s="2"/>
      <c r="J67" s="2"/>
      <c r="K67" s="2"/>
    </row>
    <row r="68" spans="1:11" x14ac:dyDescent="0.25">
      <c r="A68" s="3"/>
      <c r="B68" s="2"/>
      <c r="C68" s="2"/>
      <c r="D68" s="2"/>
      <c r="E68" s="2"/>
      <c r="F68" s="2"/>
      <c r="G68" s="2"/>
      <c r="H68" s="2"/>
      <c r="I68" s="2"/>
      <c r="J68" s="2"/>
      <c r="K68" s="2"/>
    </row>
    <row r="69" spans="1:11" x14ac:dyDescent="0.25">
      <c r="A69" s="3"/>
      <c r="B69" s="2"/>
      <c r="C69" s="2"/>
      <c r="D69" s="2"/>
      <c r="E69" s="2"/>
      <c r="F69" s="2"/>
      <c r="G69" s="2"/>
      <c r="H69" s="2"/>
      <c r="I69" s="2"/>
      <c r="J69" s="2"/>
      <c r="K69" s="2"/>
    </row>
    <row r="70" spans="1:11" x14ac:dyDescent="0.25">
      <c r="A70" s="3"/>
      <c r="B70" s="2"/>
      <c r="C70" s="2"/>
      <c r="D70" s="2"/>
      <c r="E70" s="2"/>
      <c r="F70" s="2"/>
      <c r="G70" s="2"/>
      <c r="H70" s="2"/>
      <c r="I70" s="2"/>
      <c r="J70" s="2"/>
      <c r="K70" s="2"/>
    </row>
    <row r="71" spans="1:11" x14ac:dyDescent="0.25">
      <c r="A71" s="3"/>
      <c r="B71" s="2"/>
      <c r="C71" s="2"/>
      <c r="D71" s="2"/>
      <c r="E71" s="2"/>
      <c r="F71" s="2"/>
      <c r="G71" s="2"/>
      <c r="H71" s="2"/>
      <c r="I71" s="2"/>
      <c r="J71" s="2"/>
      <c r="K71" s="2"/>
    </row>
    <row r="72" spans="1:11" x14ac:dyDescent="0.25">
      <c r="A72" s="3"/>
      <c r="B72" s="2"/>
      <c r="C72" s="2"/>
      <c r="D72" s="2"/>
      <c r="E72" s="2"/>
      <c r="F72" s="2"/>
      <c r="G72" s="2"/>
      <c r="H72" s="2"/>
      <c r="I72" s="2"/>
      <c r="J72" s="2"/>
      <c r="K72" s="2"/>
    </row>
    <row r="73" spans="1:11" x14ac:dyDescent="0.25">
      <c r="A73" s="3"/>
      <c r="B73" s="2"/>
      <c r="C73" s="2"/>
      <c r="D73" s="2"/>
      <c r="E73" s="2"/>
      <c r="F73" s="2"/>
      <c r="G73" s="2"/>
      <c r="H73" s="2"/>
      <c r="I73" s="2"/>
      <c r="J73" s="2"/>
      <c r="K73" s="2"/>
    </row>
    <row r="74" spans="1:11" x14ac:dyDescent="0.25">
      <c r="A74" s="3"/>
      <c r="B74" s="2"/>
      <c r="C74" s="2"/>
      <c r="D74" s="2"/>
      <c r="E74" s="2"/>
      <c r="F74" s="2"/>
      <c r="G74" s="2"/>
      <c r="H74" s="2"/>
      <c r="I74" s="2"/>
      <c r="J74" s="2"/>
      <c r="K74" s="2"/>
    </row>
    <row r="75" spans="1:11" x14ac:dyDescent="0.25">
      <c r="A75" s="3"/>
      <c r="B75" s="2"/>
      <c r="C75" s="2"/>
      <c r="D75" s="2"/>
      <c r="E75" s="2"/>
      <c r="F75" s="2"/>
      <c r="G75" s="2"/>
      <c r="H75" s="2"/>
      <c r="I75" s="2"/>
      <c r="J75" s="2"/>
      <c r="K75" s="2"/>
    </row>
    <row r="76" spans="1:11" x14ac:dyDescent="0.25">
      <c r="A76" s="3"/>
      <c r="B76" s="2"/>
      <c r="C76" s="2"/>
      <c r="D76" s="2"/>
      <c r="E76" s="2"/>
      <c r="F76" s="2"/>
      <c r="G76" s="2"/>
      <c r="H76" s="2"/>
      <c r="I76" s="2"/>
      <c r="J76" s="2"/>
      <c r="K76" s="2"/>
    </row>
    <row r="77" spans="1:11" x14ac:dyDescent="0.25">
      <c r="A77" s="3"/>
      <c r="B77" s="2"/>
      <c r="C77" s="2"/>
      <c r="D77" s="2"/>
      <c r="E77" s="2"/>
      <c r="F77" s="2"/>
      <c r="G77" s="2"/>
      <c r="H77" s="2"/>
      <c r="I77" s="2"/>
      <c r="J77" s="2"/>
      <c r="K77" s="2"/>
    </row>
    <row r="78" spans="1:11" x14ac:dyDescent="0.25">
      <c r="A78" s="3"/>
      <c r="B78" s="2"/>
      <c r="C78" s="2"/>
      <c r="D78" s="2"/>
      <c r="E78" s="2"/>
      <c r="F78" s="2"/>
      <c r="G78" s="2"/>
      <c r="H78" s="2"/>
      <c r="I78" s="2"/>
      <c r="J78" s="2"/>
      <c r="K78" s="2"/>
    </row>
    <row r="79" spans="1:11" x14ac:dyDescent="0.25">
      <c r="A79" s="3"/>
      <c r="B79" s="2"/>
      <c r="C79" s="2"/>
      <c r="D79" s="2"/>
      <c r="E79" s="2"/>
      <c r="F79" s="2"/>
      <c r="G79" s="2"/>
      <c r="H79" s="2"/>
      <c r="I79" s="2"/>
      <c r="J79" s="2"/>
      <c r="K79" s="2"/>
    </row>
    <row r="80" spans="1:11" x14ac:dyDescent="0.25">
      <c r="A80" s="3"/>
      <c r="B80" s="2"/>
      <c r="C80" s="2"/>
      <c r="D80" s="2"/>
      <c r="E80" s="2"/>
      <c r="F80" s="2"/>
      <c r="G80" s="2"/>
      <c r="H80" s="2"/>
      <c r="I80" s="2"/>
      <c r="J80" s="2"/>
      <c r="K80" s="2"/>
    </row>
    <row r="81" spans="1:11" x14ac:dyDescent="0.25">
      <c r="A81" s="3"/>
      <c r="B81" s="2"/>
      <c r="C81" s="2"/>
      <c r="D81" s="2"/>
      <c r="E81" s="2"/>
      <c r="F81" s="2"/>
      <c r="G81" s="2"/>
      <c r="H81" s="2"/>
      <c r="I81" s="2"/>
      <c r="J81" s="2"/>
      <c r="K81" s="2"/>
    </row>
    <row r="82" spans="1:11" x14ac:dyDescent="0.25">
      <c r="A82" s="3"/>
      <c r="B82" s="2"/>
      <c r="C82" s="2"/>
      <c r="D82" s="2"/>
      <c r="E82" s="2"/>
      <c r="F82" s="2"/>
      <c r="G82" s="2"/>
      <c r="H82" s="2"/>
      <c r="I82" s="2"/>
      <c r="J82" s="2"/>
      <c r="K82" s="2"/>
    </row>
    <row r="83" spans="1:11" x14ac:dyDescent="0.25">
      <c r="A83" s="3"/>
      <c r="B83" s="2"/>
      <c r="C83" s="2"/>
      <c r="D83" s="2"/>
      <c r="E83" s="2"/>
      <c r="F83" s="2"/>
      <c r="G83" s="2"/>
      <c r="H83" s="2"/>
      <c r="I83" s="2"/>
      <c r="J83" s="2"/>
      <c r="K83" s="2"/>
    </row>
    <row r="84" spans="1:11" x14ac:dyDescent="0.25">
      <c r="A84" s="3"/>
      <c r="B84" s="2"/>
      <c r="C84" s="2"/>
      <c r="D84" s="2"/>
      <c r="E84" s="2"/>
      <c r="F84" s="2"/>
      <c r="G84" s="2"/>
      <c r="H84" s="2"/>
      <c r="I84" s="2"/>
      <c r="J84" s="2"/>
      <c r="K84" s="2"/>
    </row>
    <row r="85" spans="1:11" x14ac:dyDescent="0.25">
      <c r="A85" s="3"/>
      <c r="B85" s="2"/>
      <c r="C85" s="2"/>
      <c r="D85" s="2"/>
      <c r="E85" s="2"/>
      <c r="F85" s="2"/>
      <c r="G85" s="2"/>
      <c r="H85" s="2"/>
      <c r="I85" s="2"/>
      <c r="J85" s="2"/>
      <c r="K85" s="2"/>
    </row>
    <row r="86" spans="1:11" x14ac:dyDescent="0.25">
      <c r="A86" s="3"/>
      <c r="B86" s="2"/>
      <c r="C86" s="2"/>
      <c r="D86" s="2"/>
      <c r="E86" s="2"/>
      <c r="F86" s="2"/>
      <c r="G86" s="2"/>
      <c r="H86" s="2"/>
      <c r="I86" s="2"/>
      <c r="J86" s="2"/>
      <c r="K86" s="2"/>
    </row>
    <row r="87" spans="1:11" x14ac:dyDescent="0.25">
      <c r="A87" s="3"/>
      <c r="B87" s="2"/>
      <c r="C87" s="2"/>
      <c r="D87" s="2"/>
      <c r="E87" s="2"/>
      <c r="F87" s="2"/>
      <c r="G87" s="2"/>
      <c r="H87" s="2"/>
      <c r="I87" s="2"/>
      <c r="J87" s="2"/>
      <c r="K87" s="2"/>
    </row>
    <row r="88" spans="1:11" x14ac:dyDescent="0.25">
      <c r="A88" s="3"/>
      <c r="B88" s="2"/>
      <c r="C88" s="2"/>
      <c r="D88" s="2"/>
      <c r="E88" s="2"/>
      <c r="F88" s="2"/>
      <c r="G88" s="2"/>
      <c r="H88" s="2"/>
      <c r="I88" s="2"/>
      <c r="J88" s="2"/>
      <c r="K88" s="2"/>
    </row>
    <row r="89" spans="1:11" x14ac:dyDescent="0.25">
      <c r="A89" s="3"/>
      <c r="B89" s="2"/>
      <c r="C89" s="2"/>
      <c r="D89" s="2"/>
      <c r="E89" s="2"/>
      <c r="F89" s="2"/>
      <c r="G89" s="2"/>
      <c r="H89" s="2"/>
      <c r="I89" s="2"/>
      <c r="J89" s="2"/>
      <c r="K89" s="2"/>
    </row>
    <row r="90" spans="1:11" x14ac:dyDescent="0.25">
      <c r="A90" s="3"/>
      <c r="B90" s="2"/>
      <c r="C90" s="2"/>
      <c r="D90" s="2"/>
      <c r="E90" s="2"/>
      <c r="F90" s="2"/>
      <c r="G90" s="2"/>
      <c r="H90" s="2"/>
      <c r="I90" s="2"/>
      <c r="J90" s="2"/>
      <c r="K90" s="2"/>
    </row>
    <row r="91" spans="1:11" x14ac:dyDescent="0.25">
      <c r="A91" s="3"/>
      <c r="B91" s="2"/>
      <c r="C91" s="2"/>
      <c r="D91" s="2"/>
      <c r="E91" s="2"/>
      <c r="F91" s="2"/>
      <c r="G91" s="2"/>
      <c r="H91" s="2"/>
      <c r="I91" s="2"/>
      <c r="J91" s="2"/>
      <c r="K91" s="2"/>
    </row>
    <row r="92" spans="1:11" x14ac:dyDescent="0.25">
      <c r="A92" s="3"/>
      <c r="B92" s="2"/>
      <c r="C92" s="2"/>
      <c r="D92" s="2"/>
      <c r="E92" s="2"/>
      <c r="F92" s="2"/>
      <c r="G92" s="2"/>
      <c r="H92" s="2"/>
      <c r="I92" s="2"/>
      <c r="J92" s="2"/>
      <c r="K92" s="2"/>
    </row>
    <row r="93" spans="1:11" x14ac:dyDescent="0.25">
      <c r="A93" s="3"/>
      <c r="B93" s="2"/>
      <c r="C93" s="2"/>
      <c r="D93" s="2"/>
      <c r="E93" s="2"/>
      <c r="F93" s="2"/>
      <c r="G93" s="2"/>
      <c r="H93" s="2"/>
      <c r="I93" s="2"/>
      <c r="J93" s="2"/>
      <c r="K93" s="2"/>
    </row>
    <row r="94" spans="1:11" x14ac:dyDescent="0.25">
      <c r="A94" s="3"/>
      <c r="B94" s="2"/>
      <c r="C94" s="2"/>
      <c r="D94" s="2"/>
      <c r="E94" s="2"/>
      <c r="F94" s="2"/>
      <c r="G94" s="2"/>
      <c r="H94" s="2"/>
      <c r="I94" s="2"/>
      <c r="J94" s="2"/>
      <c r="K94" s="2"/>
    </row>
    <row r="95" spans="1:11" x14ac:dyDescent="0.25">
      <c r="A95" s="3"/>
      <c r="B95" s="2"/>
      <c r="C95" s="2"/>
      <c r="D95" s="2"/>
      <c r="E95" s="2"/>
      <c r="F95" s="2"/>
      <c r="G95" s="2"/>
      <c r="H95" s="2"/>
      <c r="I95" s="2"/>
      <c r="J95" s="2"/>
      <c r="K95" s="2"/>
    </row>
    <row r="96" spans="1:11" x14ac:dyDescent="0.25">
      <c r="A96" s="3"/>
      <c r="B96" s="2"/>
      <c r="C96" s="2"/>
      <c r="D96" s="2"/>
      <c r="E96" s="2"/>
      <c r="F96" s="2"/>
      <c r="G96" s="2"/>
      <c r="H96" s="2"/>
      <c r="I96" s="2"/>
      <c r="J96" s="2"/>
      <c r="K96" s="2"/>
    </row>
    <row r="97" spans="1:11" x14ac:dyDescent="0.25">
      <c r="A97" s="3"/>
      <c r="B97" s="2"/>
      <c r="C97" s="2"/>
      <c r="D97" s="2"/>
      <c r="E97" s="2"/>
      <c r="F97" s="2"/>
      <c r="G97" s="2"/>
      <c r="H97" s="2"/>
      <c r="I97" s="2"/>
      <c r="J97" s="2"/>
      <c r="K97" s="2"/>
    </row>
    <row r="98" spans="1:11" x14ac:dyDescent="0.25">
      <c r="A98" s="3"/>
      <c r="B98" s="2"/>
      <c r="C98" s="2"/>
      <c r="D98" s="2"/>
      <c r="E98" s="2"/>
      <c r="F98" s="2"/>
      <c r="G98" s="2"/>
      <c r="H98" s="2"/>
      <c r="I98" s="2"/>
      <c r="J98" s="2"/>
      <c r="K98" s="2"/>
    </row>
    <row r="99" spans="1:11" x14ac:dyDescent="0.25">
      <c r="A99" s="3"/>
      <c r="B99" s="2"/>
      <c r="C99" s="2"/>
      <c r="D99" s="2"/>
      <c r="E99" s="2"/>
      <c r="F99" s="2"/>
      <c r="G99" s="2"/>
      <c r="H99" s="2"/>
      <c r="I99" s="2"/>
      <c r="J99" s="2"/>
      <c r="K99" s="2"/>
    </row>
    <row r="100" spans="1:11" x14ac:dyDescent="0.25">
      <c r="A100" s="3"/>
      <c r="B100" s="2"/>
      <c r="C100" s="2"/>
      <c r="D100" s="2"/>
      <c r="E100" s="2"/>
      <c r="F100" s="2"/>
      <c r="G100" s="2"/>
      <c r="H100" s="2"/>
      <c r="I100" s="2"/>
      <c r="J100" s="2"/>
      <c r="K100" s="2"/>
    </row>
    <row r="101" spans="1:11" x14ac:dyDescent="0.25">
      <c r="A101" s="3"/>
      <c r="B101" s="2"/>
      <c r="C101" s="2"/>
      <c r="D101" s="2"/>
      <c r="E101" s="2"/>
      <c r="F101" s="2"/>
      <c r="G101" s="2"/>
      <c r="H101" s="2"/>
      <c r="I101" s="2"/>
      <c r="J101" s="2"/>
      <c r="K101" s="2"/>
    </row>
    <row r="102" spans="1:11" x14ac:dyDescent="0.25">
      <c r="A102" s="3"/>
      <c r="B102" s="2"/>
      <c r="C102" s="2"/>
      <c r="D102" s="2"/>
      <c r="E102" s="2"/>
      <c r="F102" s="2"/>
      <c r="G102" s="2"/>
      <c r="H102" s="2"/>
      <c r="I102" s="2"/>
      <c r="J102" s="2"/>
      <c r="K102" s="2"/>
    </row>
    <row r="103" spans="1:11" x14ac:dyDescent="0.25">
      <c r="A103" s="3"/>
      <c r="B103" s="2"/>
      <c r="C103" s="2"/>
      <c r="D103" s="2"/>
      <c r="E103" s="2"/>
      <c r="F103" s="2"/>
      <c r="G103" s="2"/>
      <c r="H103" s="2"/>
      <c r="I103" s="2"/>
      <c r="J103" s="2"/>
      <c r="K103" s="2"/>
    </row>
    <row r="104" spans="1:11" x14ac:dyDescent="0.25">
      <c r="A104" s="3"/>
      <c r="B104" s="2"/>
      <c r="C104" s="2"/>
      <c r="D104" s="2"/>
      <c r="E104" s="2"/>
      <c r="F104" s="2"/>
      <c r="G104" s="2"/>
      <c r="H104" s="2"/>
      <c r="I104" s="2"/>
      <c r="J104" s="2"/>
      <c r="K104" s="2"/>
    </row>
    <row r="105" spans="1:11" x14ac:dyDescent="0.25">
      <c r="A105" s="3"/>
      <c r="B105" s="2"/>
      <c r="C105" s="2"/>
      <c r="D105" s="2"/>
      <c r="E105" s="2"/>
      <c r="F105" s="2"/>
      <c r="G105" s="2"/>
      <c r="H105" s="2"/>
      <c r="I105" s="2"/>
      <c r="J105" s="2"/>
      <c r="K105" s="2"/>
    </row>
    <row r="106" spans="1:11" x14ac:dyDescent="0.25">
      <c r="A106" s="3"/>
      <c r="B106" s="2"/>
      <c r="C106" s="2"/>
      <c r="D106" s="2"/>
      <c r="E106" s="2"/>
      <c r="F106" s="2"/>
      <c r="G106" s="2"/>
      <c r="H106" s="2"/>
      <c r="I106" s="2"/>
      <c r="J106" s="2"/>
      <c r="K106" s="2"/>
    </row>
    <row r="107" spans="1:11" x14ac:dyDescent="0.25">
      <c r="A107" s="3"/>
      <c r="B107" s="2"/>
      <c r="C107" s="2"/>
      <c r="D107" s="2"/>
      <c r="E107" s="2"/>
      <c r="F107" s="2"/>
      <c r="G107" s="2"/>
      <c r="H107" s="2"/>
      <c r="I107" s="2"/>
      <c r="J107" s="2"/>
      <c r="K107" s="2"/>
    </row>
    <row r="108" spans="1:11" x14ac:dyDescent="0.25">
      <c r="A108" s="3"/>
      <c r="B108" s="2"/>
      <c r="C108" s="2"/>
      <c r="D108" s="2"/>
      <c r="E108" s="2"/>
      <c r="F108" s="2"/>
      <c r="G108" s="2"/>
      <c r="H108" s="2"/>
      <c r="I108" s="2"/>
      <c r="J108" s="2"/>
      <c r="K108" s="2"/>
    </row>
    <row r="109" spans="1:11" x14ac:dyDescent="0.25">
      <c r="A109" s="3"/>
      <c r="B109" s="2"/>
      <c r="C109" s="2"/>
      <c r="D109" s="2"/>
      <c r="E109" s="2"/>
      <c r="F109" s="2"/>
      <c r="G109" s="2"/>
      <c r="H109" s="2"/>
      <c r="I109" s="2"/>
      <c r="J109" s="2"/>
      <c r="K109" s="2"/>
    </row>
    <row r="110" spans="1:11" x14ac:dyDescent="0.25">
      <c r="A110" s="3"/>
      <c r="B110" s="2"/>
      <c r="C110" s="2"/>
      <c r="D110" s="2"/>
      <c r="E110" s="2"/>
      <c r="F110" s="2"/>
      <c r="G110" s="2"/>
      <c r="H110" s="2"/>
      <c r="I110" s="2"/>
      <c r="J110" s="2"/>
      <c r="K110" s="2"/>
    </row>
    <row r="111" spans="1:11" x14ac:dyDescent="0.25">
      <c r="A111" s="3"/>
      <c r="B111" s="2"/>
      <c r="C111" s="2"/>
      <c r="D111" s="2"/>
      <c r="E111" s="2"/>
      <c r="F111" s="2"/>
      <c r="G111" s="2"/>
      <c r="H111" s="2"/>
      <c r="I111" s="2"/>
      <c r="J111" s="2"/>
      <c r="K111" s="2"/>
    </row>
    <row r="112" spans="1:11" x14ac:dyDescent="0.25">
      <c r="A112" s="3"/>
      <c r="B112" s="2"/>
      <c r="C112" s="2"/>
      <c r="D112" s="2"/>
      <c r="E112" s="2"/>
      <c r="F112" s="2"/>
      <c r="G112" s="2"/>
      <c r="H112" s="2"/>
      <c r="I112" s="2"/>
      <c r="J112" s="2"/>
      <c r="K112" s="2"/>
    </row>
    <row r="113" spans="1:11" x14ac:dyDescent="0.25">
      <c r="A113" s="3"/>
      <c r="B113" s="2"/>
      <c r="C113" s="2"/>
      <c r="D113" s="2"/>
      <c r="E113" s="2"/>
      <c r="F113" s="2"/>
      <c r="G113" s="2"/>
      <c r="H113" s="2"/>
      <c r="I113" s="2"/>
      <c r="J113" s="2"/>
      <c r="K113" s="2"/>
    </row>
    <row r="114" spans="1:11" x14ac:dyDescent="0.25">
      <c r="A114" s="3"/>
      <c r="B114" s="2"/>
      <c r="C114" s="2"/>
      <c r="D114" s="2"/>
      <c r="E114" s="2"/>
      <c r="F114" s="2"/>
      <c r="G114" s="2"/>
      <c r="H114" s="2"/>
      <c r="I114" s="2"/>
      <c r="J114" s="2"/>
      <c r="K114" s="2"/>
    </row>
    <row r="115" spans="1:11" x14ac:dyDescent="0.25">
      <c r="A115" s="3"/>
      <c r="B115" s="2"/>
      <c r="C115" s="2"/>
      <c r="D115" s="2"/>
      <c r="E115" s="2"/>
      <c r="F115" s="2"/>
      <c r="G115" s="2"/>
      <c r="H115" s="2"/>
      <c r="I115" s="2"/>
      <c r="J115" s="2"/>
      <c r="K115" s="2"/>
    </row>
    <row r="116" spans="1:11" x14ac:dyDescent="0.25">
      <c r="A116" s="3"/>
      <c r="B116" s="2"/>
      <c r="C116" s="2"/>
      <c r="D116" s="2"/>
      <c r="E116" s="2"/>
      <c r="F116" s="2"/>
      <c r="G116" s="2"/>
      <c r="H116" s="2"/>
      <c r="I116" s="2"/>
      <c r="J116" s="2"/>
      <c r="K116" s="2"/>
    </row>
    <row r="117" spans="1:11" x14ac:dyDescent="0.25">
      <c r="A117" s="3"/>
      <c r="B117" s="2"/>
      <c r="C117" s="2"/>
      <c r="D117" s="2"/>
      <c r="E117" s="2"/>
      <c r="F117" s="2"/>
      <c r="G117" s="2"/>
      <c r="H117" s="2"/>
      <c r="I117" s="2"/>
      <c r="J117" s="2"/>
      <c r="K117" s="2"/>
    </row>
    <row r="118" spans="1:11" x14ac:dyDescent="0.25">
      <c r="A118" s="3"/>
      <c r="B118" s="2"/>
      <c r="C118" s="2"/>
      <c r="D118" s="2"/>
      <c r="E118" s="2"/>
      <c r="F118" s="2"/>
      <c r="G118" s="2"/>
      <c r="H118" s="2"/>
      <c r="I118" s="2"/>
      <c r="J118" s="2"/>
      <c r="K118" s="2"/>
    </row>
    <row r="119" spans="1:11" x14ac:dyDescent="0.25">
      <c r="A119" s="3"/>
      <c r="B119" s="2"/>
      <c r="C119" s="2"/>
      <c r="D119" s="2"/>
      <c r="E119" s="2"/>
      <c r="F119" s="2"/>
      <c r="G119" s="2"/>
      <c r="H119" s="2"/>
      <c r="I119" s="2"/>
      <c r="J119" s="2"/>
      <c r="K119" s="2"/>
    </row>
    <row r="120" spans="1:11" x14ac:dyDescent="0.25">
      <c r="A120" s="3"/>
      <c r="B120" s="2"/>
      <c r="C120" s="2"/>
      <c r="D120" s="2"/>
      <c r="E120" s="2"/>
      <c r="F120" s="2"/>
      <c r="G120" s="2"/>
      <c r="H120" s="2"/>
      <c r="I120" s="2"/>
      <c r="J120" s="2"/>
      <c r="K120" s="2"/>
    </row>
    <row r="121" spans="1:11" x14ac:dyDescent="0.25">
      <c r="A121" s="3"/>
      <c r="B121" s="2"/>
      <c r="C121" s="2"/>
      <c r="D121" s="2"/>
      <c r="E121" s="2"/>
      <c r="F121" s="2"/>
      <c r="G121" s="2"/>
      <c r="H121" s="2"/>
      <c r="I121" s="2"/>
      <c r="J121" s="2"/>
      <c r="K121" s="2"/>
    </row>
    <row r="122" spans="1:11" x14ac:dyDescent="0.25">
      <c r="A122" s="3"/>
      <c r="B122" s="2"/>
      <c r="C122" s="2"/>
      <c r="D122" s="2"/>
      <c r="E122" s="2"/>
      <c r="F122" s="2"/>
      <c r="G122" s="2"/>
      <c r="H122" s="2"/>
      <c r="I122" s="2"/>
      <c r="J122" s="2"/>
      <c r="K122" s="2"/>
    </row>
    <row r="123" spans="1:11" x14ac:dyDescent="0.25">
      <c r="A123" s="3"/>
      <c r="B123" s="2"/>
      <c r="C123" s="2"/>
      <c r="D123" s="2"/>
      <c r="E123" s="2"/>
      <c r="F123" s="2"/>
      <c r="G123" s="2"/>
      <c r="H123" s="2"/>
      <c r="I123" s="2"/>
      <c r="J123" s="2"/>
      <c r="K123" s="2"/>
    </row>
    <row r="124" spans="1:11" x14ac:dyDescent="0.25">
      <c r="A124" s="3"/>
      <c r="B124" s="2"/>
      <c r="C124" s="2"/>
      <c r="D124" s="2"/>
      <c r="E124" s="2"/>
      <c r="F124" s="2"/>
      <c r="G124" s="2"/>
      <c r="H124" s="2"/>
      <c r="I124" s="2"/>
      <c r="J124" s="2"/>
      <c r="K124" s="2"/>
    </row>
    <row r="125" spans="1:11" x14ac:dyDescent="0.25">
      <c r="A125" s="3"/>
      <c r="B125" s="2"/>
      <c r="C125" s="2"/>
      <c r="D125" s="2"/>
      <c r="E125" s="2"/>
      <c r="F125" s="2"/>
      <c r="G125" s="2"/>
      <c r="H125" s="2"/>
      <c r="I125" s="2"/>
      <c r="J125" s="2"/>
      <c r="K125" s="2"/>
    </row>
    <row r="126" spans="1:11" x14ac:dyDescent="0.25">
      <c r="A126" s="3"/>
      <c r="B126" s="2"/>
      <c r="C126" s="2"/>
      <c r="D126" s="2"/>
      <c r="E126" s="2"/>
      <c r="F126" s="2"/>
      <c r="G126" s="2"/>
      <c r="H126" s="2"/>
      <c r="I126" s="2"/>
      <c r="J126" s="2"/>
      <c r="K126" s="2"/>
    </row>
    <row r="127" spans="1:11" x14ac:dyDescent="0.25">
      <c r="A127" s="3"/>
      <c r="B127" s="2"/>
      <c r="C127" s="2"/>
      <c r="D127" s="2"/>
      <c r="E127" s="2"/>
      <c r="F127" s="2"/>
      <c r="G127" s="2"/>
      <c r="H127" s="2"/>
      <c r="I127" s="2"/>
      <c r="J127" s="2"/>
      <c r="K127" s="2"/>
    </row>
    <row r="128" spans="1:11" x14ac:dyDescent="0.25">
      <c r="A128" s="3"/>
      <c r="B128" s="2"/>
      <c r="C128" s="2"/>
      <c r="D128" s="2"/>
      <c r="E128" s="2"/>
      <c r="F128" s="2"/>
      <c r="G128" s="2"/>
      <c r="H128" s="2"/>
      <c r="I128" s="2"/>
      <c r="J128" s="2"/>
      <c r="K128" s="2"/>
    </row>
    <row r="129" spans="1:11" x14ac:dyDescent="0.25">
      <c r="A129" s="3"/>
      <c r="B129" s="2"/>
      <c r="C129" s="2"/>
      <c r="D129" s="2"/>
      <c r="E129" s="2"/>
      <c r="F129" s="2"/>
      <c r="G129" s="2"/>
      <c r="H129" s="2"/>
      <c r="I129" s="2"/>
      <c r="J129" s="2"/>
      <c r="K129" s="2"/>
    </row>
    <row r="130" spans="1:11" x14ac:dyDescent="0.25">
      <c r="A130" s="3"/>
      <c r="B130" s="2"/>
      <c r="C130" s="2"/>
      <c r="D130" s="2"/>
      <c r="E130" s="2"/>
      <c r="F130" s="2"/>
      <c r="G130" s="2"/>
      <c r="H130" s="2"/>
      <c r="I130" s="2"/>
      <c r="J130" s="2"/>
      <c r="K130" s="2"/>
    </row>
    <row r="131" spans="1:11" x14ac:dyDescent="0.25">
      <c r="A131" s="3"/>
      <c r="B131" s="2"/>
      <c r="C131" s="2"/>
      <c r="D131" s="2"/>
      <c r="E131" s="2"/>
      <c r="F131" s="2"/>
      <c r="G131" s="2"/>
      <c r="H131" s="2"/>
      <c r="I131" s="2"/>
      <c r="J131" s="2"/>
      <c r="K131" s="2"/>
    </row>
    <row r="132" spans="1:11" x14ac:dyDescent="0.25">
      <c r="A132" s="3"/>
      <c r="B132" s="2"/>
      <c r="C132" s="2"/>
      <c r="D132" s="2"/>
      <c r="E132" s="2"/>
      <c r="F132" s="2"/>
      <c r="G132" s="2"/>
      <c r="H132" s="2"/>
      <c r="I132" s="2"/>
      <c r="J132" s="2"/>
      <c r="K132" s="2"/>
    </row>
    <row r="133" spans="1:11" x14ac:dyDescent="0.25">
      <c r="A133" s="3"/>
      <c r="B133" s="2"/>
      <c r="C133" s="2"/>
      <c r="D133" s="2"/>
      <c r="E133" s="2"/>
      <c r="F133" s="2"/>
      <c r="G133" s="2"/>
      <c r="H133" s="2"/>
      <c r="I133" s="2"/>
      <c r="J133" s="2"/>
      <c r="K133" s="2"/>
    </row>
    <row r="134" spans="1:11" x14ac:dyDescent="0.25">
      <c r="A134" s="3"/>
      <c r="B134" s="2"/>
      <c r="C134" s="2"/>
      <c r="D134" s="2"/>
      <c r="E134" s="2"/>
      <c r="F134" s="2"/>
      <c r="G134" s="2"/>
      <c r="H134" s="2"/>
      <c r="I134" s="2"/>
      <c r="J134" s="2"/>
      <c r="K134" s="2"/>
    </row>
    <row r="135" spans="1:11" x14ac:dyDescent="0.25">
      <c r="A135" s="3"/>
      <c r="B135" s="2"/>
      <c r="C135" s="2"/>
      <c r="D135" s="2"/>
      <c r="E135" s="2"/>
      <c r="F135" s="2"/>
      <c r="G135" s="2"/>
      <c r="H135" s="2"/>
      <c r="I135" s="2"/>
      <c r="J135" s="2"/>
      <c r="K135" s="2"/>
    </row>
    <row r="136" spans="1:11" x14ac:dyDescent="0.25">
      <c r="A136" s="3"/>
      <c r="B136" s="2"/>
      <c r="C136" s="2"/>
      <c r="D136" s="2"/>
      <c r="E136" s="2"/>
      <c r="F136" s="2"/>
      <c r="G136" s="2"/>
      <c r="H136" s="2"/>
      <c r="I136" s="2"/>
      <c r="J136" s="2"/>
      <c r="K136" s="2"/>
    </row>
    <row r="137" spans="1:11" x14ac:dyDescent="0.25">
      <c r="A137" s="3"/>
      <c r="B137" s="2"/>
      <c r="C137" s="2"/>
      <c r="D137" s="2"/>
      <c r="E137" s="2"/>
      <c r="F137" s="2"/>
      <c r="G137" s="2"/>
      <c r="H137" s="2"/>
      <c r="I137" s="2"/>
      <c r="J137" s="2"/>
      <c r="K137" s="2"/>
    </row>
    <row r="138" spans="1:11" x14ac:dyDescent="0.25">
      <c r="A138" s="3"/>
      <c r="B138" s="2"/>
      <c r="C138" s="2"/>
      <c r="D138" s="2"/>
      <c r="E138" s="2"/>
      <c r="F138" s="2"/>
      <c r="G138" s="2"/>
      <c r="H138" s="2"/>
      <c r="I138" s="2"/>
      <c r="J138" s="2"/>
      <c r="K138" s="2"/>
    </row>
    <row r="139" spans="1:11" x14ac:dyDescent="0.25">
      <c r="A139" s="3"/>
      <c r="B139" s="2"/>
      <c r="C139" s="2"/>
      <c r="D139" s="2"/>
      <c r="E139" s="2"/>
      <c r="F139" s="2"/>
      <c r="G139" s="2"/>
      <c r="H139" s="2"/>
      <c r="I139" s="2"/>
      <c r="J139" s="2"/>
      <c r="K139" s="2"/>
    </row>
    <row r="140" spans="1:11" x14ac:dyDescent="0.25">
      <c r="A140" s="3"/>
      <c r="B140" s="2"/>
      <c r="C140" s="2"/>
      <c r="D140" s="2"/>
      <c r="E140" s="2"/>
      <c r="F140" s="2"/>
      <c r="G140" s="2"/>
      <c r="H140" s="2"/>
      <c r="I140" s="2"/>
      <c r="J140" s="2"/>
      <c r="K140" s="2"/>
    </row>
    <row r="141" spans="1:11" x14ac:dyDescent="0.25">
      <c r="A141" s="3"/>
      <c r="B141" s="2"/>
      <c r="C141" s="2"/>
      <c r="D141" s="2"/>
      <c r="E141" s="2"/>
      <c r="F141" s="2"/>
      <c r="G141" s="2"/>
      <c r="H141" s="2"/>
      <c r="I141" s="2"/>
      <c r="J141" s="2"/>
      <c r="K141" s="2"/>
    </row>
    <row r="142" spans="1:11" x14ac:dyDescent="0.25">
      <c r="A142" s="3"/>
      <c r="B142" s="2"/>
      <c r="C142" s="2"/>
      <c r="D142" s="2"/>
      <c r="E142" s="2"/>
      <c r="F142" s="2"/>
      <c r="G142" s="2"/>
      <c r="H142" s="2"/>
      <c r="I142" s="2"/>
      <c r="J142" s="2"/>
      <c r="K142" s="2"/>
    </row>
    <row r="143" spans="1:11" x14ac:dyDescent="0.25">
      <c r="A143" s="3"/>
      <c r="B143" s="2"/>
      <c r="C143" s="2"/>
      <c r="D143" s="2"/>
      <c r="E143" s="2"/>
      <c r="F143" s="2"/>
      <c r="G143" s="2"/>
      <c r="H143" s="2"/>
      <c r="I143" s="2"/>
      <c r="J143" s="2"/>
      <c r="K143" s="2"/>
    </row>
    <row r="144" spans="1:11" x14ac:dyDescent="0.25">
      <c r="A144" s="3"/>
      <c r="B144" s="2"/>
      <c r="C144" s="2"/>
      <c r="D144" s="2"/>
      <c r="E144" s="2"/>
      <c r="F144" s="2"/>
      <c r="G144" s="2"/>
      <c r="H144" s="2"/>
      <c r="I144" s="2"/>
      <c r="J144" s="2"/>
      <c r="K144" s="2"/>
    </row>
    <row r="145" spans="1:11" x14ac:dyDescent="0.25">
      <c r="A145" s="3"/>
      <c r="B145" s="2"/>
      <c r="C145" s="2"/>
      <c r="D145" s="2"/>
      <c r="E145" s="2"/>
      <c r="F145" s="2"/>
      <c r="G145" s="2"/>
      <c r="H145" s="2"/>
      <c r="I145" s="2"/>
      <c r="J145" s="2"/>
      <c r="K145" s="2"/>
    </row>
    <row r="146" spans="1:11" x14ac:dyDescent="0.25">
      <c r="A146" s="3"/>
      <c r="B146" s="2"/>
      <c r="C146" s="2"/>
      <c r="D146" s="2"/>
      <c r="E146" s="2"/>
      <c r="F146" s="2"/>
      <c r="G146" s="2"/>
      <c r="H146" s="2"/>
      <c r="I146" s="2"/>
      <c r="J146" s="2"/>
      <c r="K146" s="2"/>
    </row>
    <row r="147" spans="1:11" x14ac:dyDescent="0.25">
      <c r="A147" s="3"/>
      <c r="B147" s="2"/>
      <c r="C147" s="2"/>
      <c r="D147" s="2"/>
      <c r="E147" s="2"/>
      <c r="F147" s="2"/>
      <c r="G147" s="2"/>
      <c r="H147" s="2"/>
      <c r="I147" s="2"/>
      <c r="J147" s="2"/>
      <c r="K147" s="2"/>
    </row>
    <row r="148" spans="1:11" x14ac:dyDescent="0.25">
      <c r="A148" s="3"/>
      <c r="B148" s="2"/>
      <c r="C148" s="2"/>
      <c r="D148" s="2"/>
      <c r="E148" s="2"/>
      <c r="F148" s="2"/>
      <c r="G148" s="2"/>
      <c r="H148" s="2"/>
      <c r="I148" s="2"/>
      <c r="J148" s="2"/>
      <c r="K148" s="2"/>
    </row>
    <row r="149" spans="1:11" x14ac:dyDescent="0.25">
      <c r="A149" s="3"/>
      <c r="B149" s="2"/>
      <c r="C149" s="2"/>
      <c r="D149" s="2"/>
      <c r="E149" s="2"/>
      <c r="F149" s="2"/>
      <c r="G149" s="2"/>
      <c r="H149" s="2"/>
      <c r="I149" s="2"/>
      <c r="J149" s="2"/>
      <c r="K149" s="2"/>
    </row>
    <row r="150" spans="1:11" x14ac:dyDescent="0.25">
      <c r="A150" s="3"/>
      <c r="B150" s="2"/>
      <c r="C150" s="2"/>
      <c r="D150" s="2"/>
      <c r="E150" s="2"/>
      <c r="F150" s="2"/>
      <c r="G150" s="2"/>
      <c r="H150" s="2"/>
      <c r="I150" s="2"/>
      <c r="J150" s="2"/>
      <c r="K150" s="2"/>
    </row>
    <row r="151" spans="1:11" x14ac:dyDescent="0.25">
      <c r="A151" s="3"/>
      <c r="B151" s="2"/>
      <c r="C151" s="2"/>
      <c r="D151" s="2"/>
      <c r="E151" s="2"/>
      <c r="F151" s="2"/>
      <c r="G151" s="2"/>
      <c r="H151" s="2"/>
      <c r="I151" s="2"/>
      <c r="J151" s="2"/>
      <c r="K151" s="2"/>
    </row>
    <row r="152" spans="1:11" x14ac:dyDescent="0.25">
      <c r="A152" s="3"/>
      <c r="B152" s="2"/>
      <c r="C152" s="2"/>
      <c r="D152" s="2"/>
      <c r="E152" s="2"/>
      <c r="F152" s="2"/>
      <c r="G152" s="2"/>
      <c r="H152" s="2"/>
      <c r="I152" s="2"/>
      <c r="J152" s="2"/>
      <c r="K152" s="2"/>
    </row>
    <row r="153" spans="1:11" x14ac:dyDescent="0.25">
      <c r="A153" s="3"/>
      <c r="B153" s="2"/>
      <c r="C153" s="2"/>
      <c r="D153" s="2"/>
      <c r="E153" s="2"/>
      <c r="F153" s="2"/>
      <c r="G153" s="2"/>
      <c r="H153" s="2"/>
      <c r="I153" s="2"/>
      <c r="J153" s="2"/>
      <c r="K153" s="2"/>
    </row>
    <row r="154" spans="1:11" x14ac:dyDescent="0.25">
      <c r="A154" s="3"/>
      <c r="B154" s="2"/>
      <c r="C154" s="2"/>
      <c r="D154" s="2"/>
      <c r="E154" s="2"/>
      <c r="F154" s="2"/>
      <c r="G154" s="2"/>
      <c r="H154" s="2"/>
      <c r="I154" s="2"/>
      <c r="J154" s="2"/>
      <c r="K154" s="2"/>
    </row>
    <row r="155" spans="1:11" x14ac:dyDescent="0.25">
      <c r="A155" s="3"/>
      <c r="B155" s="2"/>
      <c r="C155" s="2"/>
      <c r="D155" s="2"/>
      <c r="E155" s="2"/>
      <c r="F155" s="2"/>
      <c r="G155" s="2"/>
      <c r="H155" s="2"/>
      <c r="I155" s="2"/>
      <c r="J155" s="2"/>
      <c r="K155" s="2"/>
    </row>
    <row r="156" spans="1:11" x14ac:dyDescent="0.25">
      <c r="A156" s="3"/>
      <c r="B156" s="2"/>
      <c r="C156" s="2"/>
      <c r="D156" s="2"/>
      <c r="E156" s="2"/>
      <c r="F156" s="2"/>
      <c r="G156" s="2"/>
      <c r="H156" s="2"/>
      <c r="I156" s="2"/>
      <c r="J156" s="2"/>
      <c r="K156" s="2"/>
    </row>
    <row r="157" spans="1:11" x14ac:dyDescent="0.25">
      <c r="A157" s="3"/>
      <c r="B157" s="2"/>
      <c r="C157" s="2"/>
      <c r="D157" s="2"/>
      <c r="E157" s="2"/>
      <c r="F157" s="2"/>
      <c r="G157" s="2"/>
      <c r="H157" s="2"/>
      <c r="I157" s="2"/>
      <c r="J157" s="2"/>
      <c r="K157" s="2"/>
    </row>
    <row r="158" spans="1:11" x14ac:dyDescent="0.25">
      <c r="A158" s="3"/>
      <c r="B158" s="2"/>
      <c r="C158" s="2"/>
      <c r="D158" s="2"/>
      <c r="E158" s="2"/>
      <c r="F158" s="2"/>
      <c r="G158" s="2"/>
      <c r="H158" s="2"/>
      <c r="I158" s="2"/>
      <c r="J158" s="2"/>
      <c r="K158" s="2"/>
    </row>
    <row r="159" spans="1:11" x14ac:dyDescent="0.25">
      <c r="A159" s="3"/>
      <c r="B159" s="2"/>
      <c r="C159" s="2"/>
      <c r="D159" s="2"/>
      <c r="E159" s="2"/>
      <c r="F159" s="2"/>
      <c r="G159" s="2"/>
      <c r="H159" s="2"/>
      <c r="I159" s="2"/>
      <c r="J159" s="2"/>
      <c r="K159" s="2"/>
    </row>
    <row r="160" spans="1:11" x14ac:dyDescent="0.25">
      <c r="A160" s="3"/>
      <c r="B160" s="2"/>
      <c r="C160" s="2"/>
      <c r="D160" s="2"/>
      <c r="E160" s="2"/>
      <c r="F160" s="2"/>
      <c r="G160" s="2"/>
      <c r="H160" s="2"/>
      <c r="I160" s="2"/>
      <c r="J160" s="2"/>
      <c r="K160" s="2"/>
    </row>
    <row r="161" spans="1:11" x14ac:dyDescent="0.25">
      <c r="A161" s="3"/>
      <c r="B161" s="2"/>
      <c r="C161" s="2"/>
      <c r="D161" s="2"/>
      <c r="E161" s="2"/>
      <c r="F161" s="2"/>
      <c r="G161" s="2"/>
      <c r="H161" s="2"/>
      <c r="I161" s="2"/>
      <c r="J161" s="2"/>
      <c r="K161" s="2"/>
    </row>
    <row r="162" spans="1:11" x14ac:dyDescent="0.25">
      <c r="A162" s="3"/>
      <c r="B162" s="2"/>
      <c r="C162" s="2"/>
      <c r="D162" s="2"/>
      <c r="E162" s="2"/>
      <c r="F162" s="2"/>
      <c r="G162" s="2"/>
      <c r="H162" s="2"/>
      <c r="I162" s="2"/>
      <c r="J162" s="2"/>
      <c r="K162" s="2"/>
    </row>
    <row r="163" spans="1:11" x14ac:dyDescent="0.25">
      <c r="A163" s="3"/>
      <c r="B163" s="2"/>
      <c r="C163" s="2"/>
      <c r="D163" s="2"/>
      <c r="E163" s="2"/>
      <c r="F163" s="2"/>
      <c r="G163" s="2"/>
      <c r="H163" s="2"/>
      <c r="I163" s="2"/>
      <c r="J163" s="2"/>
      <c r="K163" s="2"/>
    </row>
    <row r="164" spans="1:11" x14ac:dyDescent="0.25">
      <c r="A164" s="3"/>
      <c r="B164" s="2"/>
      <c r="C164" s="2"/>
      <c r="D164" s="2"/>
      <c r="E164" s="2"/>
      <c r="F164" s="2"/>
      <c r="G164" s="2"/>
      <c r="H164" s="2"/>
      <c r="I164" s="2"/>
      <c r="J164" s="2"/>
      <c r="K164" s="2"/>
    </row>
    <row r="165" spans="1:11" x14ac:dyDescent="0.25">
      <c r="A165" s="3"/>
      <c r="B165" s="2"/>
      <c r="C165" s="2"/>
      <c r="D165" s="2"/>
      <c r="E165" s="2"/>
      <c r="F165" s="2"/>
      <c r="G165" s="2"/>
      <c r="H165" s="2"/>
      <c r="I165" s="2"/>
      <c r="J165" s="2"/>
      <c r="K165" s="2"/>
    </row>
    <row r="166" spans="1:11" x14ac:dyDescent="0.25">
      <c r="A166" s="3"/>
      <c r="B166" s="2"/>
      <c r="C166" s="2"/>
      <c r="D166" s="2"/>
      <c r="E166" s="2"/>
      <c r="F166" s="2"/>
      <c r="G166" s="2"/>
      <c r="H166" s="2"/>
      <c r="I166" s="2"/>
      <c r="J166" s="2"/>
      <c r="K166" s="2"/>
    </row>
    <row r="167" spans="1:11" x14ac:dyDescent="0.25">
      <c r="A167" s="3"/>
      <c r="B167" s="2"/>
      <c r="C167" s="2"/>
      <c r="D167" s="2"/>
      <c r="E167" s="2"/>
      <c r="F167" s="2"/>
      <c r="G167" s="2"/>
      <c r="H167" s="2"/>
      <c r="I167" s="2"/>
      <c r="J167" s="2"/>
      <c r="K167" s="2"/>
    </row>
    <row r="168" spans="1:11" x14ac:dyDescent="0.25">
      <c r="A168" s="3"/>
      <c r="B168" s="2"/>
      <c r="C168" s="2"/>
      <c r="D168" s="2"/>
      <c r="E168" s="2"/>
      <c r="F168" s="2"/>
      <c r="G168" s="2"/>
      <c r="H168" s="2"/>
      <c r="I168" s="2"/>
      <c r="J168" s="2"/>
      <c r="K168" s="2"/>
    </row>
    <row r="169" spans="1:11" x14ac:dyDescent="0.25">
      <c r="A169" s="3"/>
      <c r="B169" s="2"/>
      <c r="C169" s="2"/>
      <c r="D169" s="2"/>
      <c r="E169" s="2"/>
      <c r="F169" s="2"/>
      <c r="G169" s="2"/>
      <c r="H169" s="2"/>
      <c r="I169" s="2"/>
      <c r="J169" s="2"/>
      <c r="K169" s="2"/>
    </row>
    <row r="170" spans="1:11" x14ac:dyDescent="0.25">
      <c r="A170" s="3"/>
      <c r="B170" s="2"/>
      <c r="C170" s="2"/>
      <c r="D170" s="2"/>
      <c r="E170" s="2"/>
      <c r="F170" s="2"/>
      <c r="G170" s="2"/>
      <c r="H170" s="2"/>
      <c r="I170" s="2"/>
      <c r="J170" s="2"/>
      <c r="K170" s="2"/>
    </row>
    <row r="171" spans="1:11" x14ac:dyDescent="0.25">
      <c r="A171" s="3"/>
      <c r="B171" s="2"/>
      <c r="C171" s="2"/>
      <c r="D171" s="2"/>
      <c r="E171" s="2"/>
      <c r="F171" s="2"/>
      <c r="G171" s="2"/>
      <c r="H171" s="2"/>
      <c r="I171" s="2"/>
      <c r="J171" s="2"/>
      <c r="K171" s="2"/>
    </row>
    <row r="172" spans="1:11" x14ac:dyDescent="0.25">
      <c r="A172" s="3"/>
      <c r="B172" s="2"/>
      <c r="C172" s="2"/>
      <c r="D172" s="2"/>
      <c r="E172" s="2"/>
      <c r="F172" s="2"/>
      <c r="G172" s="2"/>
      <c r="H172" s="2"/>
      <c r="I172" s="2"/>
      <c r="J172" s="2"/>
      <c r="K172" s="2"/>
    </row>
    <row r="173" spans="1:11" x14ac:dyDescent="0.25">
      <c r="A173" s="3"/>
      <c r="B173" s="2"/>
      <c r="C173" s="2"/>
      <c r="D173" s="2"/>
      <c r="E173" s="2"/>
      <c r="F173" s="2"/>
      <c r="G173" s="2"/>
      <c r="H173" s="2"/>
      <c r="I173" s="2"/>
      <c r="J173" s="2"/>
      <c r="K173" s="2"/>
    </row>
    <row r="174" spans="1:11" x14ac:dyDescent="0.25">
      <c r="A174" s="3"/>
      <c r="B174" s="2"/>
      <c r="C174" s="2"/>
      <c r="D174" s="2"/>
      <c r="E174" s="2"/>
      <c r="F174" s="2"/>
      <c r="G174" s="2"/>
      <c r="H174" s="2"/>
      <c r="I174" s="2"/>
      <c r="J174" s="2"/>
      <c r="K174" s="2"/>
    </row>
    <row r="175" spans="1:11" x14ac:dyDescent="0.25">
      <c r="A175" s="3"/>
      <c r="B175" s="2"/>
      <c r="C175" s="2"/>
      <c r="D175" s="2"/>
      <c r="E175" s="2"/>
      <c r="F175" s="2"/>
      <c r="G175" s="2"/>
      <c r="H175" s="2"/>
      <c r="I175" s="2"/>
      <c r="J175" s="2"/>
      <c r="K175" s="2"/>
    </row>
    <row r="176" spans="1:11" x14ac:dyDescent="0.25">
      <c r="A176" s="3"/>
      <c r="B176" s="2"/>
      <c r="C176" s="2"/>
      <c r="D176" s="2"/>
      <c r="E176" s="2"/>
      <c r="F176" s="2"/>
      <c r="G176" s="2"/>
      <c r="H176" s="2"/>
      <c r="I176" s="2"/>
      <c r="J176" s="2"/>
      <c r="K176" s="2"/>
    </row>
    <row r="177" spans="1:11" x14ac:dyDescent="0.25">
      <c r="A177" s="3"/>
      <c r="B177" s="2"/>
      <c r="C177" s="2"/>
      <c r="D177" s="2"/>
      <c r="E177" s="2"/>
      <c r="F177" s="2"/>
      <c r="G177" s="2"/>
      <c r="H177" s="2"/>
      <c r="I177" s="2"/>
      <c r="J177" s="2"/>
      <c r="K177" s="2"/>
    </row>
    <row r="178" spans="1:11" x14ac:dyDescent="0.25">
      <c r="A178" s="3"/>
      <c r="B178" s="2"/>
      <c r="C178" s="2"/>
      <c r="D178" s="2"/>
      <c r="E178" s="2"/>
      <c r="F178" s="2"/>
      <c r="G178" s="2"/>
      <c r="H178" s="2"/>
      <c r="I178" s="2"/>
      <c r="J178" s="2"/>
      <c r="K178" s="2"/>
    </row>
    <row r="179" spans="1:11" x14ac:dyDescent="0.25">
      <c r="A179" s="3"/>
      <c r="B179" s="2"/>
      <c r="C179" s="2"/>
      <c r="D179" s="2"/>
      <c r="E179" s="2"/>
      <c r="F179" s="2"/>
      <c r="G179" s="2"/>
      <c r="H179" s="2"/>
      <c r="I179" s="2"/>
      <c r="J179" s="2"/>
      <c r="K179" s="2"/>
    </row>
    <row r="180" spans="1:11" x14ac:dyDescent="0.25">
      <c r="A180" s="3"/>
      <c r="B180" s="2"/>
      <c r="C180" s="2"/>
      <c r="D180" s="2"/>
      <c r="E180" s="2"/>
      <c r="F180" s="2"/>
      <c r="G180" s="2"/>
      <c r="H180" s="2"/>
      <c r="I180" s="2"/>
      <c r="J180" s="2"/>
      <c r="K180" s="2"/>
    </row>
    <row r="181" spans="1:11" x14ac:dyDescent="0.25">
      <c r="A181" s="3"/>
      <c r="B181" s="2"/>
      <c r="C181" s="2"/>
      <c r="D181" s="2"/>
      <c r="E181" s="2"/>
      <c r="F181" s="2"/>
      <c r="G181" s="2"/>
      <c r="H181" s="2"/>
      <c r="I181" s="2"/>
      <c r="J181" s="2"/>
      <c r="K181" s="2"/>
    </row>
    <row r="182" spans="1:11" x14ac:dyDescent="0.25">
      <c r="A182" s="3"/>
      <c r="B182" s="2"/>
      <c r="C182" s="2"/>
      <c r="D182" s="2"/>
      <c r="E182" s="2"/>
      <c r="F182" s="2"/>
      <c r="G182" s="2"/>
      <c r="H182" s="2"/>
      <c r="I182" s="2"/>
      <c r="J182" s="2"/>
      <c r="K182" s="2"/>
    </row>
    <row r="183" spans="1:11" x14ac:dyDescent="0.25">
      <c r="A183" s="3"/>
      <c r="B183" s="2"/>
      <c r="C183" s="2"/>
      <c r="D183" s="2"/>
      <c r="E183" s="2"/>
      <c r="F183" s="2"/>
      <c r="G183" s="2"/>
      <c r="H183" s="2"/>
      <c r="I183" s="2"/>
      <c r="J183" s="2"/>
      <c r="K183" s="2"/>
    </row>
    <row r="184" spans="1:11" x14ac:dyDescent="0.25">
      <c r="A184" s="3"/>
      <c r="B184" s="2"/>
      <c r="C184" s="2"/>
      <c r="D184" s="2"/>
      <c r="E184" s="2"/>
      <c r="F184" s="2"/>
      <c r="G184" s="2"/>
      <c r="H184" s="2"/>
      <c r="I184" s="2"/>
      <c r="J184" s="2"/>
      <c r="K184" s="2"/>
    </row>
    <row r="185" spans="1:11" x14ac:dyDescent="0.25">
      <c r="A185" s="3"/>
      <c r="B185" s="2"/>
      <c r="C185" s="2"/>
      <c r="D185" s="2"/>
      <c r="E185" s="2"/>
      <c r="F185" s="2"/>
      <c r="G185" s="2"/>
      <c r="H185" s="2"/>
      <c r="I185" s="2"/>
      <c r="J185" s="2"/>
      <c r="K185" s="2"/>
    </row>
    <row r="186" spans="1:11" x14ac:dyDescent="0.25">
      <c r="A186" s="3"/>
      <c r="B186" s="2"/>
      <c r="C186" s="2"/>
      <c r="D186" s="2"/>
      <c r="E186" s="2"/>
      <c r="F186" s="2"/>
      <c r="G186" s="2"/>
      <c r="H186" s="2"/>
      <c r="I186" s="2"/>
      <c r="J186" s="2"/>
      <c r="K186" s="2"/>
    </row>
    <row r="187" spans="1:11" x14ac:dyDescent="0.25">
      <c r="A187" s="3"/>
      <c r="B187" s="2"/>
      <c r="C187" s="2"/>
      <c r="D187" s="2"/>
      <c r="E187" s="2"/>
      <c r="F187" s="2"/>
      <c r="G187" s="2"/>
      <c r="H187" s="2"/>
      <c r="I187" s="2"/>
      <c r="J187" s="2"/>
      <c r="K187" s="2"/>
    </row>
    <row r="188" spans="1:11" x14ac:dyDescent="0.25">
      <c r="A188" s="3"/>
      <c r="B188" s="2"/>
      <c r="C188" s="2"/>
      <c r="D188" s="2"/>
      <c r="E188" s="2"/>
      <c r="F188" s="2"/>
      <c r="G188" s="2"/>
      <c r="H188" s="2"/>
      <c r="I188" s="2"/>
      <c r="J188" s="2"/>
      <c r="K188" s="2"/>
    </row>
    <row r="189" spans="1:11" x14ac:dyDescent="0.25">
      <c r="A189" s="3"/>
      <c r="B189" s="2"/>
      <c r="C189" s="2"/>
      <c r="D189" s="2"/>
      <c r="E189" s="2"/>
      <c r="F189" s="2"/>
      <c r="G189" s="2"/>
      <c r="H189" s="2"/>
      <c r="I189" s="2"/>
      <c r="J189" s="2"/>
      <c r="K189" s="2"/>
    </row>
    <row r="190" spans="1:11" x14ac:dyDescent="0.25">
      <c r="A190" s="3"/>
      <c r="B190" s="2"/>
      <c r="C190" s="2"/>
      <c r="D190" s="2"/>
      <c r="E190" s="2"/>
      <c r="F190" s="2"/>
      <c r="G190" s="2"/>
      <c r="H190" s="2"/>
      <c r="I190" s="2"/>
      <c r="J190" s="2"/>
      <c r="K190" s="2"/>
    </row>
    <row r="191" spans="1:11" x14ac:dyDescent="0.25">
      <c r="A191" s="3"/>
      <c r="B191" s="2"/>
      <c r="C191" s="2"/>
      <c r="D191" s="2"/>
      <c r="E191" s="2"/>
      <c r="F191" s="2"/>
      <c r="G191" s="2"/>
      <c r="H191" s="2"/>
      <c r="I191" s="2"/>
      <c r="J191" s="2"/>
      <c r="K191" s="2"/>
    </row>
    <row r="192" spans="1:11" x14ac:dyDescent="0.25">
      <c r="A192" s="3"/>
      <c r="B192" s="2"/>
      <c r="C192" s="2"/>
      <c r="D192" s="2"/>
      <c r="E192" s="2"/>
      <c r="F192" s="2"/>
      <c r="G192" s="2"/>
      <c r="H192" s="2"/>
      <c r="I192" s="2"/>
      <c r="J192" s="2"/>
      <c r="K192" s="2"/>
    </row>
    <row r="193" spans="1:11" x14ac:dyDescent="0.25">
      <c r="A193" s="3"/>
      <c r="B193" s="2"/>
      <c r="C193" s="2"/>
      <c r="D193" s="2"/>
      <c r="E193" s="2"/>
      <c r="F193" s="2"/>
      <c r="G193" s="2"/>
      <c r="H193" s="2"/>
      <c r="I193" s="2"/>
      <c r="J193" s="2"/>
      <c r="K193" s="2"/>
    </row>
    <row r="194" spans="1:11" x14ac:dyDescent="0.25">
      <c r="A194" s="3"/>
      <c r="B194" s="2"/>
      <c r="C194" s="2"/>
      <c r="D194" s="2"/>
      <c r="E194" s="2"/>
      <c r="F194" s="2"/>
      <c r="G194" s="2"/>
      <c r="H194" s="2"/>
      <c r="I194" s="2"/>
      <c r="J194" s="2"/>
      <c r="K194" s="2"/>
    </row>
    <row r="195" spans="1:11" x14ac:dyDescent="0.25">
      <c r="A195" s="3"/>
      <c r="B195" s="2"/>
      <c r="C195" s="2"/>
      <c r="D195" s="2"/>
      <c r="E195" s="2"/>
      <c r="F195" s="2"/>
      <c r="G195" s="2"/>
      <c r="H195" s="2"/>
      <c r="I195" s="2"/>
      <c r="J195" s="2"/>
      <c r="K195" s="2"/>
    </row>
    <row r="196" spans="1:11" x14ac:dyDescent="0.25">
      <c r="A196" s="3"/>
      <c r="B196" s="2"/>
      <c r="C196" s="2"/>
      <c r="D196" s="2"/>
      <c r="E196" s="2"/>
      <c r="F196" s="2"/>
      <c r="G196" s="2"/>
      <c r="H196" s="2"/>
      <c r="I196" s="2"/>
      <c r="J196" s="2"/>
      <c r="K196" s="2"/>
    </row>
    <row r="197" spans="1:11" x14ac:dyDescent="0.25">
      <c r="A197" s="3"/>
      <c r="B197" s="2"/>
      <c r="C197" s="2"/>
      <c r="D197" s="2"/>
      <c r="E197" s="2"/>
      <c r="F197" s="2"/>
      <c r="G197" s="2"/>
      <c r="H197" s="2"/>
      <c r="I197" s="2"/>
      <c r="J197" s="2"/>
      <c r="K197" s="2"/>
    </row>
    <row r="198" spans="1:11" x14ac:dyDescent="0.25">
      <c r="A198" s="3"/>
      <c r="B198" s="2"/>
      <c r="C198" s="2"/>
      <c r="D198" s="2"/>
      <c r="E198" s="2"/>
      <c r="F198" s="2"/>
      <c r="G198" s="2"/>
      <c r="H198" s="2"/>
      <c r="I198" s="2"/>
      <c r="J198" s="2"/>
      <c r="K198" s="2"/>
    </row>
    <row r="199" spans="1:11" x14ac:dyDescent="0.25">
      <c r="A199" s="3"/>
      <c r="B199" s="2"/>
      <c r="C199" s="2"/>
      <c r="D199" s="2"/>
      <c r="E199" s="2"/>
      <c r="F199" s="2"/>
      <c r="G199" s="2"/>
      <c r="H199" s="2"/>
      <c r="I199" s="2"/>
      <c r="J199" s="2"/>
      <c r="K199" s="2"/>
    </row>
    <row r="200" spans="1:11" x14ac:dyDescent="0.25">
      <c r="A200" s="3"/>
      <c r="B200" s="2"/>
      <c r="C200" s="2"/>
      <c r="D200" s="2"/>
      <c r="E200" s="2"/>
      <c r="F200" s="2"/>
      <c r="G200" s="2"/>
      <c r="H200" s="2"/>
      <c r="I200" s="2"/>
      <c r="J200" s="2"/>
      <c r="K200" s="2"/>
    </row>
    <row r="201" spans="1:11" x14ac:dyDescent="0.25">
      <c r="A201" s="3"/>
      <c r="B201" s="2"/>
      <c r="C201" s="2"/>
      <c r="D201" s="2"/>
      <c r="E201" s="2"/>
      <c r="F201" s="2"/>
      <c r="G201" s="2"/>
      <c r="H201" s="2"/>
      <c r="I201" s="2"/>
      <c r="J201" s="2"/>
      <c r="K201" s="2"/>
    </row>
    <row r="202" spans="1:11" x14ac:dyDescent="0.25">
      <c r="A202" s="3"/>
      <c r="B202" s="2"/>
      <c r="C202" s="2"/>
      <c r="D202" s="2"/>
      <c r="E202" s="2"/>
      <c r="F202" s="2"/>
      <c r="G202" s="2"/>
      <c r="H202" s="2"/>
      <c r="I202" s="2"/>
      <c r="J202" s="2"/>
      <c r="K202" s="2"/>
    </row>
    <row r="203" spans="1:11" x14ac:dyDescent="0.25">
      <c r="A203" s="3"/>
      <c r="B203" s="2"/>
      <c r="C203" s="2"/>
      <c r="D203" s="2"/>
      <c r="E203" s="2"/>
      <c r="F203" s="2"/>
      <c r="G203" s="2"/>
      <c r="H203" s="2"/>
      <c r="I203" s="2"/>
      <c r="J203" s="2"/>
      <c r="K203" s="2"/>
    </row>
    <row r="204" spans="1:11" x14ac:dyDescent="0.25">
      <c r="A204" s="3"/>
      <c r="B204" s="2"/>
      <c r="C204" s="2"/>
      <c r="D204" s="2"/>
      <c r="E204" s="2"/>
      <c r="F204" s="2"/>
      <c r="G204" s="2"/>
      <c r="H204" s="2"/>
      <c r="I204" s="2"/>
      <c r="J204" s="2"/>
      <c r="K204" s="2"/>
    </row>
    <row r="205" spans="1:11" x14ac:dyDescent="0.25">
      <c r="A205" s="3"/>
      <c r="B205" s="2"/>
      <c r="C205" s="2"/>
      <c r="D205" s="2"/>
      <c r="E205" s="2"/>
      <c r="F205" s="2"/>
      <c r="G205" s="2"/>
      <c r="H205" s="2"/>
      <c r="I205" s="2"/>
      <c r="J205" s="2"/>
      <c r="K205" s="2"/>
    </row>
    <row r="206" spans="1:11" x14ac:dyDescent="0.25">
      <c r="A206" s="3"/>
      <c r="B206" s="2"/>
      <c r="C206" s="2"/>
      <c r="D206" s="2"/>
      <c r="E206" s="2"/>
      <c r="F206" s="2"/>
      <c r="G206" s="2"/>
      <c r="H206" s="2"/>
      <c r="I206" s="2"/>
      <c r="J206" s="2"/>
      <c r="K206" s="2"/>
    </row>
    <row r="207" spans="1:11" x14ac:dyDescent="0.25">
      <c r="A207" s="3"/>
      <c r="B207" s="2"/>
      <c r="C207" s="2"/>
      <c r="D207" s="2"/>
      <c r="E207" s="2"/>
      <c r="F207" s="2"/>
      <c r="G207" s="2"/>
      <c r="H207" s="2"/>
      <c r="I207" s="2"/>
      <c r="J207" s="2"/>
      <c r="K207" s="2"/>
    </row>
    <row r="208" spans="1:11" x14ac:dyDescent="0.25">
      <c r="A208" s="3"/>
      <c r="B208" s="2"/>
      <c r="C208" s="2"/>
      <c r="D208" s="2"/>
      <c r="E208" s="2"/>
      <c r="F208" s="2"/>
      <c r="G208" s="2"/>
      <c r="H208" s="2"/>
      <c r="I208" s="2"/>
      <c r="J208" s="2"/>
      <c r="K208" s="2"/>
    </row>
    <row r="209" spans="1:11" x14ac:dyDescent="0.25">
      <c r="A209" s="3"/>
      <c r="B209" s="2"/>
      <c r="C209" s="2"/>
      <c r="D209" s="2"/>
      <c r="E209" s="2"/>
      <c r="F209" s="2"/>
      <c r="G209" s="2"/>
      <c r="H209" s="2"/>
      <c r="I209" s="2"/>
      <c r="J209" s="2"/>
      <c r="K209" s="2"/>
    </row>
    <row r="210" spans="1:11" x14ac:dyDescent="0.25">
      <c r="A210" s="3"/>
      <c r="B210" s="2"/>
      <c r="C210" s="2"/>
      <c r="D210" s="2"/>
      <c r="E210" s="2"/>
      <c r="F210" s="2"/>
      <c r="G210" s="2"/>
      <c r="H210" s="2"/>
      <c r="I210" s="2"/>
      <c r="J210" s="2"/>
      <c r="K210" s="2"/>
    </row>
    <row r="211" spans="1:11" x14ac:dyDescent="0.25">
      <c r="A211" s="3"/>
      <c r="B211" s="2"/>
      <c r="C211" s="2"/>
      <c r="D211" s="2"/>
      <c r="E211" s="2"/>
      <c r="F211" s="2"/>
      <c r="G211" s="2"/>
      <c r="H211" s="2"/>
      <c r="I211" s="2"/>
      <c r="J211" s="2"/>
      <c r="K211" s="2"/>
    </row>
    <row r="212" spans="1:11" x14ac:dyDescent="0.25">
      <c r="A212" s="3"/>
      <c r="B212" s="2"/>
      <c r="C212" s="2"/>
      <c r="D212" s="2"/>
      <c r="E212" s="2"/>
      <c r="F212" s="2"/>
      <c r="G212" s="2"/>
      <c r="H212" s="2"/>
      <c r="I212" s="2"/>
      <c r="J212" s="2"/>
      <c r="K212" s="2"/>
    </row>
    <row r="213" spans="1:11" x14ac:dyDescent="0.25">
      <c r="A213" s="3"/>
      <c r="B213" s="2"/>
      <c r="C213" s="2"/>
      <c r="D213" s="2"/>
      <c r="E213" s="2"/>
      <c r="F213" s="2"/>
      <c r="G213" s="2"/>
      <c r="H213" s="2"/>
      <c r="I213" s="2"/>
      <c r="J213" s="2"/>
      <c r="K213" s="2"/>
    </row>
    <row r="214" spans="1:11" x14ac:dyDescent="0.25">
      <c r="A214" s="3"/>
      <c r="B214" s="2"/>
      <c r="C214" s="2"/>
      <c r="D214" s="2"/>
      <c r="E214" s="2"/>
      <c r="F214" s="2"/>
      <c r="G214" s="2"/>
      <c r="H214" s="2"/>
      <c r="I214" s="2"/>
      <c r="J214" s="2"/>
      <c r="K214" s="2"/>
    </row>
    <row r="215" spans="1:11" x14ac:dyDescent="0.25">
      <c r="A215" s="3"/>
      <c r="B215" s="2"/>
      <c r="C215" s="2"/>
      <c r="D215" s="2"/>
      <c r="E215" s="2"/>
      <c r="F215" s="2"/>
      <c r="G215" s="2"/>
      <c r="H215" s="2"/>
      <c r="I215" s="2"/>
      <c r="J215" s="2"/>
      <c r="K215" s="2"/>
    </row>
    <row r="216" spans="1:11" x14ac:dyDescent="0.25">
      <c r="A216" s="3"/>
      <c r="B216" s="2"/>
      <c r="C216" s="2"/>
      <c r="D216" s="2"/>
      <c r="E216" s="2"/>
      <c r="F216" s="2"/>
      <c r="G216" s="2"/>
      <c r="H216" s="2"/>
      <c r="I216" s="2"/>
      <c r="J216" s="2"/>
      <c r="K216" s="2"/>
    </row>
    <row r="217" spans="1:11" x14ac:dyDescent="0.25">
      <c r="A217" s="3"/>
      <c r="B217" s="2"/>
      <c r="C217" s="2"/>
      <c r="D217" s="2"/>
      <c r="E217" s="2"/>
      <c r="F217" s="2"/>
      <c r="G217" s="2"/>
      <c r="H217" s="2"/>
      <c r="I217" s="2"/>
      <c r="J217" s="2"/>
      <c r="K217" s="2"/>
    </row>
    <row r="218" spans="1:11" x14ac:dyDescent="0.25">
      <c r="A218" s="3"/>
      <c r="B218" s="2"/>
      <c r="C218" s="2"/>
      <c r="D218" s="2"/>
      <c r="E218" s="2"/>
      <c r="F218" s="2"/>
      <c r="G218" s="2"/>
      <c r="H218" s="2"/>
      <c r="I218" s="2"/>
      <c r="J218" s="2"/>
      <c r="K218" s="2"/>
    </row>
    <row r="219" spans="1:11" x14ac:dyDescent="0.25">
      <c r="A219" s="3"/>
      <c r="B219" s="2"/>
      <c r="C219" s="2"/>
      <c r="D219" s="2"/>
      <c r="E219" s="2"/>
      <c r="F219" s="2"/>
      <c r="G219" s="2"/>
      <c r="H219" s="2"/>
      <c r="I219" s="2"/>
      <c r="J219" s="2"/>
      <c r="K219" s="2"/>
    </row>
    <row r="220" spans="1:11" x14ac:dyDescent="0.25">
      <c r="A220" s="3"/>
      <c r="B220" s="2"/>
      <c r="C220" s="2"/>
      <c r="D220" s="2"/>
      <c r="E220" s="2"/>
      <c r="F220" s="2"/>
      <c r="G220" s="2"/>
      <c r="H220" s="2"/>
      <c r="I220" s="2"/>
      <c r="J220" s="2"/>
      <c r="K220" s="2"/>
    </row>
    <row r="221" spans="1:11" x14ac:dyDescent="0.25">
      <c r="A221" s="3"/>
      <c r="B221" s="2"/>
      <c r="C221" s="2"/>
      <c r="D221" s="2"/>
      <c r="E221" s="2"/>
      <c r="F221" s="2"/>
      <c r="G221" s="2"/>
      <c r="H221" s="2"/>
      <c r="I221" s="2"/>
      <c r="J221" s="2"/>
      <c r="K221" s="2"/>
    </row>
    <row r="222" spans="1:11" x14ac:dyDescent="0.25">
      <c r="A222" s="3"/>
      <c r="B222" s="2"/>
      <c r="C222" s="2"/>
      <c r="D222" s="2"/>
      <c r="E222" s="2"/>
      <c r="F222" s="2"/>
      <c r="G222" s="2"/>
      <c r="H222" s="2"/>
      <c r="I222" s="2"/>
      <c r="J222" s="2"/>
      <c r="K222" s="2"/>
    </row>
    <row r="223" spans="1:11" x14ac:dyDescent="0.25">
      <c r="A223" s="3"/>
      <c r="B223" s="2"/>
      <c r="C223" s="2"/>
      <c r="D223" s="2"/>
      <c r="E223" s="2"/>
      <c r="F223" s="2"/>
      <c r="G223" s="2"/>
      <c r="H223" s="2"/>
      <c r="I223" s="2"/>
      <c r="J223" s="2"/>
      <c r="K223" s="2"/>
    </row>
    <row r="224" spans="1:11" x14ac:dyDescent="0.25">
      <c r="A224" s="3"/>
      <c r="B224" s="2"/>
      <c r="C224" s="2"/>
      <c r="D224" s="2"/>
      <c r="E224" s="2"/>
      <c r="F224" s="2"/>
      <c r="G224" s="2"/>
      <c r="H224" s="2"/>
      <c r="I224" s="2"/>
      <c r="J224" s="2"/>
      <c r="K224" s="2"/>
    </row>
    <row r="225" spans="1:11" x14ac:dyDescent="0.25">
      <c r="A225" s="3"/>
      <c r="B225" s="2"/>
      <c r="C225" s="2"/>
      <c r="D225" s="2"/>
      <c r="E225" s="2"/>
      <c r="F225" s="2"/>
      <c r="G225" s="2"/>
      <c r="H225" s="2"/>
      <c r="I225" s="2"/>
      <c r="J225" s="2"/>
      <c r="K225" s="2"/>
    </row>
    <row r="226" spans="1:11" x14ac:dyDescent="0.25">
      <c r="A226" s="3"/>
      <c r="B226" s="2"/>
      <c r="C226" s="2"/>
      <c r="D226" s="2"/>
      <c r="E226" s="2"/>
      <c r="F226" s="2"/>
      <c r="G226" s="2"/>
      <c r="H226" s="2"/>
      <c r="I226" s="2"/>
      <c r="J226" s="2"/>
      <c r="K226" s="2"/>
    </row>
    <row r="227" spans="1:11" x14ac:dyDescent="0.25">
      <c r="A227" s="3"/>
      <c r="B227" s="2"/>
      <c r="C227" s="2"/>
      <c r="D227" s="2"/>
      <c r="E227" s="2"/>
      <c r="F227" s="2"/>
      <c r="G227" s="2"/>
      <c r="H227" s="2"/>
      <c r="I227" s="2"/>
      <c r="J227" s="2"/>
      <c r="K227" s="2"/>
    </row>
    <row r="228" spans="1:11" x14ac:dyDescent="0.25">
      <c r="A228" s="3"/>
      <c r="B228" s="2"/>
      <c r="C228" s="2"/>
      <c r="D228" s="2"/>
      <c r="E228" s="2"/>
      <c r="F228" s="2"/>
      <c r="G228" s="2"/>
      <c r="H228" s="2"/>
      <c r="I228" s="2"/>
      <c r="J228" s="2"/>
      <c r="K228" s="2"/>
    </row>
    <row r="229" spans="1:11" x14ac:dyDescent="0.25">
      <c r="A229" s="3"/>
      <c r="B229" s="2"/>
      <c r="C229" s="2"/>
      <c r="D229" s="2"/>
      <c r="E229" s="2"/>
      <c r="F229" s="2"/>
      <c r="G229" s="2"/>
      <c r="H229" s="2"/>
      <c r="I229" s="2"/>
      <c r="J229" s="2"/>
      <c r="K229" s="2"/>
    </row>
    <row r="230" spans="1:11" x14ac:dyDescent="0.25">
      <c r="A230" s="3"/>
      <c r="B230" s="2"/>
      <c r="C230" s="2"/>
      <c r="D230" s="2"/>
      <c r="E230" s="2"/>
      <c r="F230" s="2"/>
      <c r="G230" s="2"/>
      <c r="H230" s="2"/>
      <c r="I230" s="2"/>
      <c r="J230" s="2"/>
      <c r="K230" s="2"/>
    </row>
    <row r="231" spans="1:11" x14ac:dyDescent="0.25">
      <c r="A231" s="3"/>
      <c r="B231" s="2"/>
      <c r="C231" s="2"/>
      <c r="D231" s="2"/>
      <c r="E231" s="2"/>
      <c r="F231" s="2"/>
      <c r="G231" s="2"/>
      <c r="H231" s="2"/>
      <c r="I231" s="2"/>
      <c r="J231" s="2"/>
      <c r="K231" s="2"/>
    </row>
    <row r="232" spans="1:11" x14ac:dyDescent="0.25">
      <c r="A232" s="3"/>
      <c r="B232" s="2"/>
      <c r="C232" s="2"/>
      <c r="D232" s="2"/>
      <c r="E232" s="2"/>
      <c r="F232" s="2"/>
      <c r="G232" s="2"/>
      <c r="H232" s="2"/>
      <c r="I232" s="2"/>
      <c r="J232" s="2"/>
      <c r="K232" s="2"/>
    </row>
    <row r="233" spans="1:11" x14ac:dyDescent="0.25">
      <c r="A233" s="3"/>
      <c r="B233" s="2"/>
      <c r="C233" s="2"/>
      <c r="D233" s="2"/>
      <c r="E233" s="2"/>
      <c r="F233" s="2"/>
      <c r="G233" s="2"/>
      <c r="H233" s="2"/>
      <c r="I233" s="2"/>
      <c r="J233" s="2"/>
      <c r="K233" s="2"/>
    </row>
    <row r="234" spans="1:11" x14ac:dyDescent="0.25">
      <c r="A234" s="3"/>
      <c r="B234" s="2"/>
      <c r="C234" s="2"/>
      <c r="D234" s="2"/>
      <c r="E234" s="2"/>
      <c r="F234" s="2"/>
      <c r="G234" s="2"/>
      <c r="H234" s="2"/>
      <c r="I234" s="2"/>
      <c r="J234" s="2"/>
      <c r="K234" s="2"/>
    </row>
    <row r="235" spans="1:11" x14ac:dyDescent="0.25">
      <c r="A235" s="3"/>
      <c r="B235" s="2"/>
      <c r="C235" s="2"/>
      <c r="D235" s="2"/>
      <c r="E235" s="2"/>
      <c r="F235" s="2"/>
      <c r="G235" s="2"/>
      <c r="H235" s="2"/>
      <c r="I235" s="2"/>
      <c r="J235" s="2"/>
      <c r="K235" s="2"/>
    </row>
    <row r="236" spans="1:11" x14ac:dyDescent="0.25">
      <c r="A236" s="3"/>
      <c r="B236" s="2"/>
      <c r="C236" s="2"/>
      <c r="D236" s="2"/>
      <c r="E236" s="2"/>
      <c r="F236" s="2"/>
      <c r="G236" s="2"/>
      <c r="H236" s="2"/>
      <c r="I236" s="2"/>
      <c r="J236" s="2"/>
      <c r="K236" s="2"/>
    </row>
    <row r="237" spans="1:11" x14ac:dyDescent="0.25">
      <c r="A237" s="3"/>
      <c r="B237" s="2"/>
      <c r="C237" s="2"/>
      <c r="D237" s="2"/>
      <c r="E237" s="2"/>
      <c r="F237" s="2"/>
      <c r="G237" s="2"/>
      <c r="H237" s="2"/>
      <c r="I237" s="2"/>
      <c r="J237" s="2"/>
      <c r="K237" s="2"/>
    </row>
    <row r="238" spans="1:11" x14ac:dyDescent="0.25">
      <c r="A238" s="3"/>
      <c r="B238" s="2"/>
      <c r="C238" s="2"/>
      <c r="D238" s="2"/>
      <c r="E238" s="2"/>
      <c r="F238" s="2"/>
      <c r="G238" s="2"/>
      <c r="H238" s="2"/>
      <c r="I238" s="2"/>
      <c r="J238" s="2"/>
      <c r="K238" s="2"/>
    </row>
    <row r="239" spans="1:11" x14ac:dyDescent="0.25">
      <c r="A239" s="3"/>
      <c r="B239" s="2"/>
      <c r="C239" s="2"/>
      <c r="D239" s="2"/>
      <c r="E239" s="2"/>
      <c r="F239" s="2"/>
      <c r="G239" s="2"/>
      <c r="H239" s="2"/>
      <c r="I239" s="2"/>
      <c r="J239" s="2"/>
      <c r="K239" s="2"/>
    </row>
    <row r="240" spans="1:11" x14ac:dyDescent="0.25">
      <c r="A240" s="3"/>
      <c r="B240" s="2"/>
      <c r="C240" s="2"/>
      <c r="D240" s="2"/>
      <c r="E240" s="2"/>
      <c r="F240" s="2"/>
      <c r="G240" s="2"/>
      <c r="H240" s="2"/>
      <c r="I240" s="2"/>
      <c r="J240" s="2"/>
      <c r="K240" s="2"/>
    </row>
    <row r="241" spans="1:11" x14ac:dyDescent="0.25">
      <c r="A241" s="3"/>
      <c r="B241" s="2"/>
      <c r="C241" s="2"/>
      <c r="D241" s="2"/>
      <c r="E241" s="2"/>
      <c r="F241" s="2"/>
      <c r="G241" s="2"/>
      <c r="H241" s="2"/>
      <c r="I241" s="2"/>
      <c r="J241" s="2"/>
      <c r="K241" s="2"/>
    </row>
    <row r="242" spans="1:11" x14ac:dyDescent="0.25">
      <c r="A242" s="3"/>
      <c r="B242" s="2"/>
      <c r="C242" s="2"/>
      <c r="D242" s="2"/>
      <c r="E242" s="2"/>
      <c r="F242" s="2"/>
      <c r="G242" s="2"/>
      <c r="H242" s="2"/>
      <c r="I242" s="2"/>
      <c r="J242" s="2"/>
      <c r="K242" s="2"/>
    </row>
    <row r="243" spans="1:11" x14ac:dyDescent="0.25">
      <c r="A243" s="3"/>
      <c r="B243" s="2"/>
      <c r="C243" s="2"/>
      <c r="D243" s="2"/>
      <c r="E243" s="2"/>
      <c r="F243" s="2"/>
      <c r="G243" s="2"/>
      <c r="H243" s="2"/>
      <c r="I243" s="2"/>
      <c r="J243" s="2"/>
      <c r="K243" s="2"/>
    </row>
    <row r="244" spans="1:11" x14ac:dyDescent="0.25">
      <c r="A244" s="3"/>
      <c r="B244" s="2"/>
      <c r="C244" s="2"/>
      <c r="D244" s="2"/>
      <c r="E244" s="2"/>
      <c r="F244" s="2"/>
      <c r="G244" s="2"/>
      <c r="H244" s="2"/>
      <c r="I244" s="2"/>
      <c r="J244" s="2"/>
      <c r="K244" s="2"/>
    </row>
    <row r="245" spans="1:11" x14ac:dyDescent="0.25">
      <c r="A245" s="3"/>
      <c r="B245" s="2"/>
      <c r="C245" s="2"/>
      <c r="D245" s="2"/>
      <c r="E245" s="2"/>
      <c r="F245" s="2"/>
      <c r="G245" s="2"/>
      <c r="H245" s="2"/>
      <c r="I245" s="2"/>
      <c r="J245" s="2"/>
      <c r="K245" s="2"/>
    </row>
    <row r="246" spans="1:11" x14ac:dyDescent="0.25">
      <c r="A246" s="3"/>
      <c r="B246" s="2"/>
      <c r="C246" s="2"/>
      <c r="D246" s="2"/>
      <c r="E246" s="2"/>
      <c r="F246" s="2"/>
      <c r="G246" s="2"/>
      <c r="H246" s="2"/>
      <c r="I246" s="2"/>
      <c r="J246" s="2"/>
      <c r="K246" s="2"/>
    </row>
    <row r="247" spans="1:11" x14ac:dyDescent="0.25">
      <c r="A247" s="3"/>
      <c r="B247" s="2"/>
      <c r="C247" s="2"/>
      <c r="D247" s="2"/>
      <c r="E247" s="2"/>
      <c r="F247" s="2"/>
      <c r="G247" s="2"/>
      <c r="H247" s="2"/>
      <c r="I247" s="2"/>
      <c r="J247" s="2"/>
      <c r="K247" s="2"/>
    </row>
    <row r="248" spans="1:11" x14ac:dyDescent="0.25">
      <c r="A248" s="3"/>
      <c r="B248" s="2"/>
      <c r="C248" s="2"/>
      <c r="D248" s="2"/>
      <c r="E248" s="2"/>
      <c r="F248" s="2"/>
      <c r="G248" s="2"/>
      <c r="H248" s="2"/>
      <c r="I248" s="2"/>
      <c r="J248" s="2"/>
      <c r="K248" s="2"/>
    </row>
    <row r="249" spans="1:11" x14ac:dyDescent="0.25">
      <c r="A249" s="3"/>
      <c r="B249" s="2"/>
      <c r="C249" s="2"/>
      <c r="D249" s="2"/>
      <c r="E249" s="2"/>
      <c r="F249" s="2"/>
      <c r="G249" s="2"/>
      <c r="H249" s="2"/>
      <c r="I249" s="2"/>
      <c r="J249" s="2"/>
      <c r="K249" s="2"/>
    </row>
    <row r="250" spans="1:11" x14ac:dyDescent="0.25">
      <c r="A250" s="3"/>
      <c r="B250" s="2"/>
      <c r="C250" s="2"/>
      <c r="D250" s="2"/>
      <c r="E250" s="2"/>
      <c r="F250" s="2"/>
      <c r="G250" s="2"/>
      <c r="H250" s="2"/>
      <c r="I250" s="2"/>
      <c r="J250" s="2"/>
      <c r="K250" s="2"/>
    </row>
    <row r="251" spans="1:11" x14ac:dyDescent="0.25">
      <c r="A251" s="3"/>
      <c r="B251" s="2"/>
      <c r="C251" s="2"/>
      <c r="D251" s="2"/>
      <c r="E251" s="2"/>
      <c r="F251" s="2"/>
      <c r="G251" s="2"/>
      <c r="H251" s="2"/>
      <c r="I251" s="2"/>
      <c r="J251" s="2"/>
      <c r="K251" s="2"/>
    </row>
    <row r="252" spans="1:11" x14ac:dyDescent="0.25">
      <c r="A252" s="3"/>
      <c r="B252" s="2"/>
      <c r="C252" s="2"/>
      <c r="D252" s="2"/>
      <c r="E252" s="2"/>
      <c r="F252" s="2"/>
      <c r="G252" s="2"/>
      <c r="H252" s="2"/>
      <c r="I252" s="2"/>
      <c r="J252" s="2"/>
      <c r="K252" s="2"/>
    </row>
    <row r="253" spans="1:11" x14ac:dyDescent="0.25">
      <c r="A253" s="3"/>
      <c r="B253" s="2"/>
      <c r="C253" s="2"/>
      <c r="D253" s="2"/>
      <c r="E253" s="2"/>
      <c r="F253" s="2"/>
      <c r="G253" s="2"/>
      <c r="H253" s="2"/>
      <c r="I253" s="2"/>
      <c r="J253" s="2"/>
      <c r="K253" s="2"/>
    </row>
    <row r="254" spans="1:11" x14ac:dyDescent="0.25">
      <c r="A254" s="3"/>
      <c r="B254" s="2"/>
      <c r="C254" s="2"/>
      <c r="D254" s="2"/>
      <c r="E254" s="2"/>
      <c r="F254" s="2"/>
      <c r="G254" s="2"/>
      <c r="H254" s="2"/>
      <c r="I254" s="2"/>
      <c r="J254" s="2"/>
      <c r="K254" s="2"/>
    </row>
    <row r="255" spans="1:11" x14ac:dyDescent="0.25">
      <c r="A255" s="3"/>
      <c r="B255" s="2"/>
      <c r="C255" s="2"/>
      <c r="D255" s="2"/>
      <c r="E255" s="2"/>
      <c r="F255" s="2"/>
      <c r="G255" s="2"/>
      <c r="H255" s="2"/>
      <c r="I255" s="2"/>
      <c r="J255" s="2"/>
      <c r="K255" s="2"/>
    </row>
    <row r="256" spans="1:11" x14ac:dyDescent="0.25">
      <c r="A256" s="3"/>
      <c r="B256" s="2"/>
      <c r="C256" s="2"/>
      <c r="D256" s="2"/>
      <c r="E256" s="2"/>
      <c r="F256" s="2"/>
      <c r="G256" s="2"/>
      <c r="H256" s="2"/>
      <c r="I256" s="2"/>
      <c r="J256" s="2"/>
      <c r="K256" s="2"/>
    </row>
    <row r="257" spans="1:11" x14ac:dyDescent="0.25">
      <c r="A257" s="3"/>
      <c r="B257" s="2"/>
      <c r="C257" s="2"/>
      <c r="D257" s="2"/>
      <c r="E257" s="2"/>
      <c r="F257" s="2"/>
      <c r="G257" s="2"/>
      <c r="H257" s="2"/>
      <c r="I257" s="2"/>
      <c r="J257" s="2"/>
      <c r="K257" s="2"/>
    </row>
    <row r="258" spans="1:11" x14ac:dyDescent="0.25">
      <c r="A258" s="3"/>
      <c r="B258" s="2"/>
      <c r="C258" s="2"/>
      <c r="D258" s="2"/>
      <c r="E258" s="2"/>
      <c r="F258" s="2"/>
      <c r="G258" s="2"/>
      <c r="H258" s="2"/>
      <c r="I258" s="2"/>
      <c r="J258" s="2"/>
      <c r="K258" s="2"/>
    </row>
    <row r="259" spans="1:11" x14ac:dyDescent="0.25">
      <c r="A259" s="3"/>
      <c r="B259" s="2"/>
      <c r="C259" s="2"/>
      <c r="D259" s="2"/>
      <c r="E259" s="2"/>
      <c r="F259" s="2"/>
      <c r="G259" s="2"/>
      <c r="H259" s="2"/>
      <c r="I259" s="2"/>
      <c r="J259" s="2"/>
      <c r="K259" s="2"/>
    </row>
    <row r="260" spans="1:11" x14ac:dyDescent="0.25">
      <c r="A260" s="3"/>
      <c r="B260" s="2"/>
      <c r="C260" s="2"/>
      <c r="D260" s="2"/>
      <c r="E260" s="2"/>
      <c r="F260" s="2"/>
      <c r="G260" s="2"/>
      <c r="H260" s="2"/>
      <c r="I260" s="2"/>
      <c r="J260" s="2"/>
      <c r="K260" s="2"/>
    </row>
    <row r="261" spans="1:11" x14ac:dyDescent="0.25">
      <c r="A261" s="3"/>
      <c r="B261" s="2"/>
      <c r="C261" s="2"/>
      <c r="D261" s="2"/>
      <c r="E261" s="2"/>
      <c r="F261" s="2"/>
      <c r="G261" s="2"/>
      <c r="H261" s="2"/>
      <c r="I261" s="2"/>
      <c r="J261" s="2"/>
      <c r="K261" s="2"/>
    </row>
    <row r="262" spans="1:11" x14ac:dyDescent="0.25">
      <c r="A262" s="3"/>
      <c r="B262" s="2"/>
      <c r="C262" s="2"/>
      <c r="D262" s="2"/>
      <c r="E262" s="2"/>
      <c r="F262" s="2"/>
      <c r="G262" s="2"/>
      <c r="H262" s="2"/>
      <c r="I262" s="2"/>
      <c r="J262" s="2"/>
      <c r="K262" s="2"/>
    </row>
    <row r="263" spans="1:11" x14ac:dyDescent="0.25">
      <c r="A263" s="3"/>
      <c r="B263" s="2"/>
      <c r="C263" s="2"/>
      <c r="D263" s="2"/>
      <c r="E263" s="2"/>
      <c r="F263" s="2"/>
      <c r="G263" s="2"/>
      <c r="H263" s="2"/>
      <c r="I263" s="2"/>
      <c r="J263" s="2"/>
      <c r="K263" s="2"/>
    </row>
    <row r="264" spans="1:11" x14ac:dyDescent="0.25">
      <c r="A264" s="3"/>
      <c r="B264" s="2"/>
      <c r="C264" s="2"/>
      <c r="D264" s="2"/>
      <c r="E264" s="2"/>
      <c r="F264" s="2"/>
      <c r="G264" s="2"/>
      <c r="H264" s="2"/>
      <c r="I264" s="2"/>
      <c r="J264" s="2"/>
      <c r="K264" s="2"/>
    </row>
    <row r="265" spans="1:11" x14ac:dyDescent="0.25">
      <c r="A265" s="3"/>
      <c r="B265" s="2"/>
      <c r="C265" s="2"/>
      <c r="D265" s="2"/>
      <c r="E265" s="2"/>
      <c r="F265" s="2"/>
      <c r="G265" s="2"/>
      <c r="H265" s="2"/>
      <c r="I265" s="2"/>
      <c r="J265" s="2"/>
      <c r="K265" s="2"/>
    </row>
    <row r="266" spans="1:11" x14ac:dyDescent="0.25">
      <c r="A266" s="3"/>
      <c r="B266" s="2"/>
      <c r="C266" s="2"/>
      <c r="D266" s="2"/>
      <c r="E266" s="2"/>
      <c r="F266" s="2"/>
      <c r="G266" s="2"/>
      <c r="H266" s="2"/>
      <c r="I266" s="2"/>
      <c r="J266" s="2"/>
      <c r="K266" s="2"/>
    </row>
    <row r="267" spans="1:11" x14ac:dyDescent="0.25">
      <c r="A267" s="3"/>
      <c r="B267" s="2"/>
      <c r="C267" s="2"/>
      <c r="D267" s="2"/>
      <c r="E267" s="2"/>
      <c r="F267" s="2"/>
      <c r="G267" s="2"/>
      <c r="H267" s="2"/>
      <c r="I267" s="2"/>
      <c r="J267" s="2"/>
      <c r="K267" s="2"/>
    </row>
    <row r="268" spans="1:11" x14ac:dyDescent="0.25">
      <c r="A268" s="3"/>
      <c r="B268" s="2"/>
      <c r="C268" s="2"/>
      <c r="D268" s="2"/>
      <c r="E268" s="2"/>
      <c r="F268" s="2"/>
      <c r="G268" s="2"/>
      <c r="H268" s="2"/>
      <c r="I268" s="2"/>
      <c r="J268" s="2"/>
      <c r="K268" s="2"/>
    </row>
    <row r="269" spans="1:11" x14ac:dyDescent="0.25">
      <c r="A269" s="3"/>
      <c r="B269" s="2"/>
      <c r="C269" s="2"/>
      <c r="D269" s="2"/>
      <c r="E269" s="2"/>
      <c r="F269" s="2"/>
      <c r="G269" s="2"/>
      <c r="H269" s="2"/>
      <c r="I269" s="2"/>
      <c r="J269" s="2"/>
      <c r="K269" s="2"/>
    </row>
    <row r="270" spans="1:11" x14ac:dyDescent="0.25">
      <c r="A270" s="3"/>
      <c r="B270" s="2"/>
      <c r="C270" s="2"/>
      <c r="D270" s="2"/>
      <c r="E270" s="2"/>
      <c r="F270" s="2"/>
      <c r="G270" s="2"/>
      <c r="H270" s="2"/>
      <c r="I270" s="2"/>
      <c r="J270" s="2"/>
      <c r="K270" s="2"/>
    </row>
    <row r="271" spans="1:11" x14ac:dyDescent="0.25">
      <c r="A271" s="3"/>
      <c r="B271" s="2"/>
      <c r="C271" s="2"/>
      <c r="D271" s="2"/>
      <c r="E271" s="2"/>
      <c r="F271" s="2"/>
      <c r="G271" s="2"/>
      <c r="H271" s="2"/>
      <c r="I271" s="2"/>
      <c r="J271" s="2"/>
      <c r="K271" s="2"/>
    </row>
    <row r="272" spans="1:11" x14ac:dyDescent="0.25">
      <c r="A272" s="3"/>
      <c r="B272" s="2"/>
      <c r="C272" s="2"/>
      <c r="D272" s="2"/>
      <c r="E272" s="2"/>
      <c r="F272" s="2"/>
      <c r="G272" s="2"/>
      <c r="H272" s="2"/>
      <c r="I272" s="2"/>
      <c r="J272" s="2"/>
      <c r="K272" s="2"/>
    </row>
    <row r="273" spans="1:11" x14ac:dyDescent="0.25">
      <c r="A273" s="3"/>
      <c r="B273" s="2"/>
      <c r="C273" s="2"/>
      <c r="D273" s="2"/>
      <c r="E273" s="2"/>
      <c r="F273" s="2"/>
      <c r="G273" s="2"/>
      <c r="H273" s="2"/>
      <c r="I273" s="2"/>
      <c r="J273" s="2"/>
      <c r="K273" s="2"/>
    </row>
    <row r="274" spans="1:11" x14ac:dyDescent="0.25">
      <c r="A274" s="3"/>
      <c r="B274" s="2"/>
      <c r="C274" s="2"/>
      <c r="D274" s="2"/>
      <c r="E274" s="2"/>
      <c r="F274" s="2"/>
      <c r="G274" s="2"/>
      <c r="H274" s="2"/>
      <c r="I274" s="2"/>
      <c r="J274" s="2"/>
      <c r="K274" s="2"/>
    </row>
    <row r="275" spans="1:11" x14ac:dyDescent="0.25">
      <c r="A275" s="3"/>
      <c r="B275" s="2"/>
      <c r="C275" s="2"/>
      <c r="D275" s="2"/>
      <c r="E275" s="2"/>
      <c r="F275" s="2"/>
      <c r="G275" s="2"/>
      <c r="H275" s="2"/>
      <c r="I275" s="2"/>
      <c r="J275" s="2"/>
      <c r="K275" s="2"/>
    </row>
    <row r="276" spans="1:11" x14ac:dyDescent="0.25">
      <c r="A276" s="3"/>
      <c r="B276" s="2"/>
      <c r="C276" s="2"/>
      <c r="D276" s="2"/>
      <c r="E276" s="2"/>
      <c r="F276" s="2"/>
      <c r="G276" s="2"/>
      <c r="H276" s="2"/>
      <c r="I276" s="2"/>
      <c r="J276" s="2"/>
      <c r="K276" s="2"/>
    </row>
    <row r="277" spans="1:11" x14ac:dyDescent="0.25">
      <c r="A277" s="3"/>
      <c r="B277" s="2"/>
      <c r="C277" s="2"/>
      <c r="D277" s="2"/>
      <c r="E277" s="2"/>
      <c r="F277" s="2"/>
      <c r="G277" s="2"/>
      <c r="H277" s="2"/>
      <c r="I277" s="2"/>
      <c r="J277" s="2"/>
      <c r="K277" s="2"/>
    </row>
    <row r="278" spans="1:11" x14ac:dyDescent="0.25">
      <c r="A278" s="3"/>
      <c r="B278" s="2"/>
      <c r="C278" s="2"/>
      <c r="D278" s="2"/>
      <c r="E278" s="2"/>
      <c r="F278" s="2"/>
      <c r="G278" s="2"/>
      <c r="H278" s="2"/>
      <c r="I278" s="2"/>
      <c r="J278" s="2"/>
      <c r="K278" s="2"/>
    </row>
    <row r="279" spans="1:11" x14ac:dyDescent="0.25">
      <c r="A279" s="3"/>
      <c r="B279" s="2"/>
      <c r="C279" s="2"/>
      <c r="D279" s="2"/>
      <c r="E279" s="2"/>
      <c r="F279" s="2"/>
      <c r="G279" s="2"/>
      <c r="H279" s="2"/>
      <c r="I279" s="2"/>
      <c r="J279" s="2"/>
      <c r="K279" s="2"/>
    </row>
    <row r="280" spans="1:11" x14ac:dyDescent="0.25">
      <c r="A280" s="3"/>
      <c r="B280" s="2"/>
      <c r="C280" s="2"/>
      <c r="D280" s="2"/>
      <c r="E280" s="2"/>
      <c r="F280" s="2"/>
    </row>
    <row r="281" spans="1:11" x14ac:dyDescent="0.25">
      <c r="A281" s="3"/>
      <c r="B281" s="2"/>
      <c r="C281" s="2"/>
      <c r="D281" s="2"/>
      <c r="E281" s="2"/>
      <c r="F281" s="2"/>
    </row>
    <row r="282" spans="1:11" x14ac:dyDescent="0.25">
      <c r="A282" s="3"/>
      <c r="B282" s="2"/>
      <c r="C282" s="2"/>
      <c r="D282" s="2"/>
      <c r="E282" s="2"/>
      <c r="F282" s="2"/>
    </row>
    <row r="283" spans="1:11" x14ac:dyDescent="0.25">
      <c r="A283" s="3"/>
      <c r="B283" s="2"/>
      <c r="C283" s="2"/>
      <c r="D283" s="2"/>
      <c r="E283" s="2"/>
      <c r="F283" s="2"/>
    </row>
    <row r="284" spans="1:11" x14ac:dyDescent="0.25">
      <c r="A284" s="3"/>
      <c r="B284" s="2"/>
      <c r="C284" s="2"/>
      <c r="D284" s="2"/>
      <c r="E284" s="2"/>
      <c r="F284" s="2"/>
    </row>
    <row r="285" spans="1:11" x14ac:dyDescent="0.25">
      <c r="A285" s="3"/>
      <c r="B285" s="2"/>
      <c r="C285" s="2"/>
      <c r="D285" s="2"/>
      <c r="E285" s="2"/>
      <c r="F285" s="2"/>
    </row>
    <row r="286" spans="1:11" x14ac:dyDescent="0.25">
      <c r="A286" s="3"/>
      <c r="B286" s="2"/>
      <c r="C286" s="2"/>
      <c r="D286" s="2"/>
      <c r="E286" s="2"/>
      <c r="F286" s="2"/>
    </row>
    <row r="287" spans="1:11" x14ac:dyDescent="0.25">
      <c r="A287" s="3"/>
      <c r="B287" s="2"/>
      <c r="C287" s="2"/>
      <c r="D287" s="2"/>
      <c r="E287" s="2"/>
      <c r="F287" s="2"/>
    </row>
    <row r="288" spans="1:11" x14ac:dyDescent="0.25">
      <c r="A288" s="3"/>
      <c r="B288" s="2"/>
      <c r="C288" s="2"/>
      <c r="D288" s="2"/>
      <c r="E288" s="2"/>
      <c r="F288" s="2"/>
    </row>
    <row r="289" spans="1:6" x14ac:dyDescent="0.25">
      <c r="A289" s="3"/>
      <c r="B289" s="2"/>
      <c r="C289" s="2"/>
      <c r="D289" s="2"/>
      <c r="E289" s="2"/>
      <c r="F289" s="2"/>
    </row>
    <row r="290" spans="1:6" x14ac:dyDescent="0.25">
      <c r="A290" s="3"/>
      <c r="B290" s="2"/>
      <c r="C290" s="2"/>
      <c r="D290" s="2"/>
      <c r="E290" s="2"/>
      <c r="F290" s="2"/>
    </row>
    <row r="291" spans="1:6" x14ac:dyDescent="0.25">
      <c r="A291" s="3"/>
      <c r="B291" s="2"/>
      <c r="C291" s="2"/>
      <c r="D291" s="2"/>
      <c r="E291" s="2"/>
      <c r="F291" s="2"/>
    </row>
    <row r="292" spans="1:6" x14ac:dyDescent="0.25">
      <c r="F292" s="2"/>
    </row>
    <row r="293" spans="1:6" x14ac:dyDescent="0.25">
      <c r="F293" s="2"/>
    </row>
    <row r="294" spans="1:6" x14ac:dyDescent="0.25">
      <c r="F294" s="2"/>
    </row>
    <row r="295" spans="1:6" x14ac:dyDescent="0.25">
      <c r="F295" s="2"/>
    </row>
    <row r="296" spans="1:6" x14ac:dyDescent="0.25">
      <c r="F296" s="2"/>
    </row>
    <row r="297" spans="1:6" x14ac:dyDescent="0.25">
      <c r="F297" s="2"/>
    </row>
    <row r="298" spans="1:6" x14ac:dyDescent="0.25">
      <c r="F298" s="2"/>
    </row>
    <row r="299" spans="1:6" x14ac:dyDescent="0.25">
      <c r="F299" s="2"/>
    </row>
    <row r="300" spans="1:6" x14ac:dyDescent="0.25">
      <c r="F300" s="2"/>
    </row>
    <row r="301" spans="1:6" x14ac:dyDescent="0.25">
      <c r="F301" s="2"/>
    </row>
    <row r="302" spans="1:6" x14ac:dyDescent="0.25">
      <c r="F302" s="2"/>
    </row>
    <row r="303" spans="1:6" x14ac:dyDescent="0.25">
      <c r="F303" s="2"/>
    </row>
    <row r="304" spans="1:6" x14ac:dyDescent="0.25">
      <c r="F304" s="2"/>
    </row>
    <row r="305" spans="6:6" x14ac:dyDescent="0.25">
      <c r="F305" s="2"/>
    </row>
    <row r="306" spans="6:6" x14ac:dyDescent="0.25">
      <c r="F306" s="2"/>
    </row>
  </sheetData>
  <mergeCells count="2">
    <mergeCell ref="A1:L1"/>
    <mergeCell ref="B3:F1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7">
    <pageSetUpPr fitToPage="1"/>
  </sheetPr>
  <dimension ref="A1:G1024"/>
  <sheetViews>
    <sheetView workbookViewId="0">
      <selection activeCell="A21" sqref="A21:F21"/>
    </sheetView>
  </sheetViews>
  <sheetFormatPr defaultRowHeight="12.5" x14ac:dyDescent="0.25"/>
  <cols>
    <col min="1" max="1" width="9.26953125" style="69" customWidth="1"/>
    <col min="2" max="2" width="11.453125" customWidth="1"/>
    <col min="3" max="3" width="15" customWidth="1"/>
    <col min="4" max="4" width="13.453125" customWidth="1"/>
    <col min="5" max="5" width="13.26953125" customWidth="1"/>
    <col min="6" max="6" width="13.54296875" customWidth="1"/>
    <col min="7" max="7" width="17.453125" bestFit="1" customWidth="1"/>
  </cols>
  <sheetData>
    <row r="1" spans="1:7" x14ac:dyDescent="0.25">
      <c r="A1" s="619">
        <f>Title!B12</f>
        <v>0</v>
      </c>
      <c r="G1" s="623" t="str">
        <f>'33'!G1</f>
        <v>For The Year Ended</v>
      </c>
    </row>
    <row r="2" spans="1:7" ht="13" thickBot="1" x14ac:dyDescent="0.3">
      <c r="A2" t="s">
        <v>8</v>
      </c>
      <c r="G2" s="165">
        <f>'33'!G2</f>
        <v>45657</v>
      </c>
    </row>
    <row r="3" spans="1:7" ht="13" x14ac:dyDescent="0.3">
      <c r="A3" s="895" t="s">
        <v>925</v>
      </c>
      <c r="B3" s="895"/>
      <c r="C3" s="895"/>
      <c r="D3" s="895"/>
      <c r="E3" s="895"/>
      <c r="F3" s="895"/>
      <c r="G3" s="895"/>
    </row>
    <row r="4" spans="1:7" ht="13" thickBot="1" x14ac:dyDescent="0.3">
      <c r="A4" s="1422" t="s">
        <v>926</v>
      </c>
      <c r="B4" s="1422"/>
      <c r="C4" s="1422"/>
      <c r="D4" s="1422"/>
      <c r="E4" s="1422"/>
      <c r="F4" s="1422"/>
      <c r="G4" s="1422"/>
    </row>
    <row r="5" spans="1:7" ht="27.75" customHeight="1" thickBot="1" x14ac:dyDescent="0.3">
      <c r="A5" s="1592" t="s">
        <v>2115</v>
      </c>
      <c r="B5" s="1426"/>
      <c r="C5" s="1426"/>
      <c r="D5" s="1426"/>
      <c r="E5" s="1426"/>
      <c r="F5" s="1427"/>
      <c r="G5" s="68" t="s">
        <v>1207</v>
      </c>
    </row>
    <row r="6" spans="1:7" ht="15.75" customHeight="1" x14ac:dyDescent="0.25">
      <c r="A6" s="1113" t="s">
        <v>111</v>
      </c>
      <c r="B6" s="1114"/>
      <c r="C6" s="1114"/>
      <c r="D6" s="1114"/>
      <c r="E6" s="1114"/>
      <c r="F6" s="1115"/>
      <c r="G6" s="229">
        <v>0</v>
      </c>
    </row>
    <row r="7" spans="1:7" ht="15.75" customHeight="1" x14ac:dyDescent="0.25">
      <c r="A7" s="1123" t="s">
        <v>112</v>
      </c>
      <c r="B7" s="1124"/>
      <c r="C7" s="1124"/>
      <c r="D7" s="1124"/>
      <c r="E7" s="1124"/>
      <c r="F7" s="1125"/>
      <c r="G7" s="248">
        <v>0</v>
      </c>
    </row>
    <row r="8" spans="1:7" ht="15.75" customHeight="1" x14ac:dyDescent="0.25">
      <c r="A8" s="1113" t="s">
        <v>113</v>
      </c>
      <c r="B8" s="1114"/>
      <c r="C8" s="1114"/>
      <c r="D8" s="1114"/>
      <c r="E8" s="1114"/>
      <c r="F8" s="1115"/>
      <c r="G8" s="229">
        <v>0</v>
      </c>
    </row>
    <row r="9" spans="1:7" ht="15.75" customHeight="1" x14ac:dyDescent="0.25">
      <c r="A9" s="1123" t="s">
        <v>114</v>
      </c>
      <c r="B9" s="1124"/>
      <c r="C9" s="1124"/>
      <c r="D9" s="1124"/>
      <c r="E9" s="1124"/>
      <c r="F9" s="1125"/>
      <c r="G9" s="248">
        <v>0</v>
      </c>
    </row>
    <row r="10" spans="1:7" ht="15.75" customHeight="1" x14ac:dyDescent="0.3">
      <c r="A10" s="1424" t="s">
        <v>1916</v>
      </c>
      <c r="B10" s="1114"/>
      <c r="C10" s="1114"/>
      <c r="D10" s="1114"/>
      <c r="E10" s="1114"/>
      <c r="F10" s="1115"/>
      <c r="G10" s="229">
        <v>0</v>
      </c>
    </row>
    <row r="11" spans="1:7" ht="15.75" customHeight="1" x14ac:dyDescent="0.25">
      <c r="A11" s="901"/>
      <c r="B11" s="1425"/>
      <c r="C11" s="1425"/>
      <c r="D11" s="1425"/>
      <c r="E11" s="1425"/>
      <c r="F11" s="902"/>
      <c r="G11" s="248">
        <v>0</v>
      </c>
    </row>
    <row r="12" spans="1:7" ht="15.75" customHeight="1" x14ac:dyDescent="0.25">
      <c r="A12" s="1416"/>
      <c r="B12" s="1417"/>
      <c r="C12" s="1417"/>
      <c r="D12" s="1417"/>
      <c r="E12" s="1417"/>
      <c r="F12" s="1418"/>
      <c r="G12" s="254">
        <v>0</v>
      </c>
    </row>
    <row r="13" spans="1:7" ht="15.4" customHeight="1" x14ac:dyDescent="0.25">
      <c r="A13" s="901"/>
      <c r="B13" s="1425"/>
      <c r="C13" s="1425"/>
      <c r="D13" s="1425"/>
      <c r="E13" s="1425"/>
      <c r="F13" s="902"/>
      <c r="G13" s="248">
        <v>0</v>
      </c>
    </row>
    <row r="14" spans="1:7" ht="15.75" customHeight="1" x14ac:dyDescent="0.25">
      <c r="A14" s="921"/>
      <c r="B14" s="951"/>
      <c r="C14" s="951"/>
      <c r="D14" s="951"/>
      <c r="E14" s="951"/>
      <c r="F14" s="922"/>
      <c r="G14" s="229">
        <v>0</v>
      </c>
    </row>
    <row r="15" spans="1:7" ht="15.75" customHeight="1" thickBot="1" x14ac:dyDescent="0.3">
      <c r="A15" s="901"/>
      <c r="B15" s="1425"/>
      <c r="C15" s="1425"/>
      <c r="D15" s="1425"/>
      <c r="E15" s="1425"/>
      <c r="F15" s="902"/>
      <c r="G15" s="258">
        <v>0</v>
      </c>
    </row>
    <row r="16" spans="1:7" ht="15.75" customHeight="1" thickBot="1" x14ac:dyDescent="0.35">
      <c r="A16" s="1133" t="s">
        <v>880</v>
      </c>
      <c r="B16" s="1428"/>
      <c r="C16" s="1428"/>
      <c r="D16" s="1428"/>
      <c r="E16" s="1428"/>
      <c r="F16" s="1429"/>
      <c r="G16" s="255">
        <f>SUM(G6:G15)</f>
        <v>0</v>
      </c>
    </row>
    <row r="17" spans="1:7" ht="16.5" customHeight="1" x14ac:dyDescent="0.3">
      <c r="A17" s="895" t="s">
        <v>115</v>
      </c>
      <c r="B17" s="895"/>
      <c r="C17" s="895"/>
      <c r="D17" s="895"/>
      <c r="E17" s="895"/>
      <c r="F17" s="895"/>
      <c r="G17" s="895"/>
    </row>
    <row r="18" spans="1:7" x14ac:dyDescent="0.25">
      <c r="A18" s="1119" t="s">
        <v>116</v>
      </c>
      <c r="B18" s="1119"/>
      <c r="C18" s="1119"/>
      <c r="D18" s="1119"/>
      <c r="E18" s="1119"/>
      <c r="F18" s="1119"/>
      <c r="G18" s="1119"/>
    </row>
    <row r="19" spans="1:7" ht="15.75" customHeight="1" thickBot="1" x14ac:dyDescent="0.35">
      <c r="A19" s="1423" t="s">
        <v>1917</v>
      </c>
      <c r="B19" s="1423"/>
      <c r="C19" s="1423"/>
      <c r="D19" s="1423"/>
      <c r="E19" s="1423"/>
      <c r="F19" s="1423"/>
      <c r="G19" s="1423"/>
    </row>
    <row r="20" spans="1:7" ht="27.75" customHeight="1" thickBot="1" x14ac:dyDescent="0.3">
      <c r="A20" s="1931" t="s">
        <v>2118</v>
      </c>
      <c r="B20" s="1369"/>
      <c r="C20" s="1369"/>
      <c r="D20" s="1369"/>
      <c r="E20" s="1369"/>
      <c r="F20" s="1370"/>
      <c r="G20" s="65" t="s">
        <v>639</v>
      </c>
    </row>
    <row r="21" spans="1:7" x14ac:dyDescent="0.25">
      <c r="A21" s="1433"/>
      <c r="B21" s="1434"/>
      <c r="C21" s="1434"/>
      <c r="D21" s="1434"/>
      <c r="E21" s="1434"/>
      <c r="F21" s="1435"/>
      <c r="G21" s="229">
        <v>0</v>
      </c>
    </row>
    <row r="22" spans="1:7" ht="15.75" customHeight="1" x14ac:dyDescent="0.25">
      <c r="A22" s="1419"/>
      <c r="B22" s="1420"/>
      <c r="C22" s="1420"/>
      <c r="D22" s="1420"/>
      <c r="E22" s="1420"/>
      <c r="F22" s="1421"/>
      <c r="G22" s="248">
        <v>0</v>
      </c>
    </row>
    <row r="23" spans="1:7" ht="15.75" customHeight="1" x14ac:dyDescent="0.25">
      <c r="A23" s="1430"/>
      <c r="B23" s="1431"/>
      <c r="C23" s="1431"/>
      <c r="D23" s="1431"/>
      <c r="E23" s="1431"/>
      <c r="F23" s="1432"/>
      <c r="G23" s="229">
        <v>0</v>
      </c>
    </row>
    <row r="24" spans="1:7" ht="15.75" customHeight="1" x14ac:dyDescent="0.25">
      <c r="A24" s="1419"/>
      <c r="B24" s="1420"/>
      <c r="C24" s="1420"/>
      <c r="D24" s="1420"/>
      <c r="E24" s="1420"/>
      <c r="F24" s="1421"/>
      <c r="G24" s="248">
        <v>0</v>
      </c>
    </row>
    <row r="25" spans="1:7" ht="15.75" customHeight="1" x14ac:dyDescent="0.25">
      <c r="A25" s="1430"/>
      <c r="B25" s="1431"/>
      <c r="C25" s="1431"/>
      <c r="D25" s="1431"/>
      <c r="E25" s="1431"/>
      <c r="F25" s="1432"/>
      <c r="G25" s="229">
        <v>0</v>
      </c>
    </row>
    <row r="26" spans="1:7" ht="15.75" customHeight="1" x14ac:dyDescent="0.25">
      <c r="A26" s="1419"/>
      <c r="B26" s="1420"/>
      <c r="C26" s="1420"/>
      <c r="D26" s="1420"/>
      <c r="E26" s="1420"/>
      <c r="F26" s="1421"/>
      <c r="G26" s="248">
        <v>0</v>
      </c>
    </row>
    <row r="27" spans="1:7" ht="15.75" customHeight="1" x14ac:dyDescent="0.25">
      <c r="A27" s="1430"/>
      <c r="B27" s="1431"/>
      <c r="C27" s="1431"/>
      <c r="D27" s="1431"/>
      <c r="E27" s="1431"/>
      <c r="F27" s="1432"/>
      <c r="G27" s="229">
        <v>0</v>
      </c>
    </row>
    <row r="28" spans="1:7" ht="15.75" customHeight="1" x14ac:dyDescent="0.25">
      <c r="A28" s="1419"/>
      <c r="B28" s="1420"/>
      <c r="C28" s="1420"/>
      <c r="D28" s="1420"/>
      <c r="E28" s="1420"/>
      <c r="F28" s="1421"/>
      <c r="G28" s="248">
        <v>0</v>
      </c>
    </row>
    <row r="29" spans="1:7" ht="15.75" customHeight="1" thickBot="1" x14ac:dyDescent="0.3">
      <c r="A29" s="1419"/>
      <c r="B29" s="1420"/>
      <c r="C29" s="1420"/>
      <c r="D29" s="1420"/>
      <c r="E29" s="1420"/>
      <c r="F29" s="1421"/>
      <c r="G29" s="258">
        <v>0</v>
      </c>
    </row>
    <row r="30" spans="1:7" ht="15.75" customHeight="1" thickBot="1" x14ac:dyDescent="0.35">
      <c r="A30" s="1183" t="s">
        <v>879</v>
      </c>
      <c r="B30" s="1184"/>
      <c r="C30" s="1184"/>
      <c r="D30" s="1184"/>
      <c r="E30" s="1184"/>
      <c r="F30" s="1185"/>
      <c r="G30" s="255">
        <f>SUM(G21:G29)</f>
        <v>0</v>
      </c>
    </row>
    <row r="31" spans="1:7" ht="17.25" customHeight="1" x14ac:dyDescent="0.3">
      <c r="A31" s="895" t="s">
        <v>117</v>
      </c>
      <c r="B31" s="895"/>
      <c r="C31" s="895"/>
      <c r="D31" s="895"/>
      <c r="E31" s="895"/>
      <c r="F31" s="895"/>
      <c r="G31" s="895"/>
    </row>
    <row r="32" spans="1:7" x14ac:dyDescent="0.25">
      <c r="A32" s="1119" t="s">
        <v>118</v>
      </c>
      <c r="B32" s="1119"/>
      <c r="C32" s="1119"/>
      <c r="D32" s="1119"/>
      <c r="E32" s="1119"/>
      <c r="F32" s="1119"/>
      <c r="G32" s="1119"/>
    </row>
    <row r="33" spans="1:7" ht="27.4" customHeight="1" thickBot="1" x14ac:dyDescent="0.35">
      <c r="A33" s="1102" t="s">
        <v>638</v>
      </c>
      <c r="B33" s="1102"/>
      <c r="C33" s="1102"/>
      <c r="D33" s="1102"/>
      <c r="E33" s="1102"/>
      <c r="F33" s="1102"/>
      <c r="G33" s="1102"/>
    </row>
    <row r="34" spans="1:7" ht="13" thickBot="1" x14ac:dyDescent="0.3">
      <c r="A34" s="1438" t="s">
        <v>1829</v>
      </c>
      <c r="B34" s="1439"/>
      <c r="C34" s="1092" t="s">
        <v>464</v>
      </c>
      <c r="D34" s="1092" t="s">
        <v>463</v>
      </c>
      <c r="E34" s="1436" t="s">
        <v>1032</v>
      </c>
      <c r="F34" s="1437"/>
      <c r="G34" s="1092" t="s">
        <v>1830</v>
      </c>
    </row>
    <row r="35" spans="1:7" ht="40.5" customHeight="1" thickBot="1" x14ac:dyDescent="0.3">
      <c r="A35" s="1368"/>
      <c r="B35" s="1370"/>
      <c r="C35" s="1093"/>
      <c r="D35" s="1093"/>
      <c r="E35" s="84" t="s">
        <v>462</v>
      </c>
      <c r="F35" s="92" t="s">
        <v>461</v>
      </c>
      <c r="G35" s="1093"/>
    </row>
    <row r="36" spans="1:7" ht="15.75" customHeight="1" x14ac:dyDescent="0.25">
      <c r="A36" s="1444"/>
      <c r="B36" s="1445"/>
      <c r="C36" s="335"/>
      <c r="D36" s="335"/>
      <c r="E36" s="335"/>
      <c r="F36" s="335"/>
      <c r="G36" s="319">
        <v>0</v>
      </c>
    </row>
    <row r="37" spans="1:7" ht="15.75" customHeight="1" x14ac:dyDescent="0.25">
      <c r="A37" s="1440"/>
      <c r="B37" s="1441"/>
      <c r="C37" s="281"/>
      <c r="D37" s="281"/>
      <c r="E37" s="281"/>
      <c r="F37" s="281"/>
      <c r="G37" s="248">
        <v>0</v>
      </c>
    </row>
    <row r="38" spans="1:7" ht="15.75" customHeight="1" x14ac:dyDescent="0.25">
      <c r="A38" s="1442"/>
      <c r="B38" s="1443"/>
      <c r="C38" s="228"/>
      <c r="D38" s="228"/>
      <c r="E38" s="228"/>
      <c r="F38" s="228"/>
      <c r="G38" s="229">
        <v>0</v>
      </c>
    </row>
    <row r="39" spans="1:7" ht="15.75" customHeight="1" x14ac:dyDescent="0.25">
      <c r="A39" s="1440"/>
      <c r="B39" s="1441"/>
      <c r="C39" s="281"/>
      <c r="D39" s="281"/>
      <c r="E39" s="281"/>
      <c r="F39" s="281"/>
      <c r="G39" s="248">
        <v>0</v>
      </c>
    </row>
    <row r="40" spans="1:7" ht="15.75" customHeight="1" x14ac:dyDescent="0.25">
      <c r="A40" s="1442"/>
      <c r="B40" s="1443"/>
      <c r="C40" s="228"/>
      <c r="D40" s="228"/>
      <c r="E40" s="228"/>
      <c r="F40" s="228"/>
      <c r="G40" s="229">
        <v>0</v>
      </c>
    </row>
    <row r="41" spans="1:7" ht="15.75" customHeight="1" x14ac:dyDescent="0.25">
      <c r="A41" s="1440"/>
      <c r="B41" s="1441"/>
      <c r="C41" s="281"/>
      <c r="D41" s="281"/>
      <c r="E41" s="281"/>
      <c r="F41" s="281"/>
      <c r="G41" s="248">
        <v>0</v>
      </c>
    </row>
    <row r="42" spans="1:7" ht="15.75" customHeight="1" x14ac:dyDescent="0.25">
      <c r="A42" s="1442"/>
      <c r="B42" s="1443"/>
      <c r="C42" s="228"/>
      <c r="D42" s="228"/>
      <c r="E42" s="228"/>
      <c r="F42" s="228"/>
      <c r="G42" s="229">
        <v>0</v>
      </c>
    </row>
    <row r="43" spans="1:7" ht="15.75" customHeight="1" x14ac:dyDescent="0.25">
      <c r="A43" s="1440"/>
      <c r="B43" s="1441"/>
      <c r="C43" s="281"/>
      <c r="D43" s="281"/>
      <c r="E43" s="281"/>
      <c r="F43" s="281"/>
      <c r="G43" s="248">
        <v>0</v>
      </c>
    </row>
    <row r="44" spans="1:7" ht="15.4" customHeight="1" thickBot="1" x14ac:dyDescent="0.3">
      <c r="A44" s="1442"/>
      <c r="B44" s="1443"/>
      <c r="C44" s="228"/>
      <c r="D44" s="228"/>
      <c r="E44" s="228"/>
      <c r="F44" s="228"/>
      <c r="G44" s="258">
        <v>0</v>
      </c>
    </row>
    <row r="45" spans="1:7" ht="15.75" customHeight="1" thickBot="1" x14ac:dyDescent="0.35">
      <c r="A45" s="1446" t="s">
        <v>303</v>
      </c>
      <c r="B45" s="1447"/>
      <c r="C45" s="336"/>
      <c r="D45" s="336"/>
      <c r="E45" s="336"/>
      <c r="F45" s="336"/>
      <c r="G45" s="255">
        <f>SUM(G36:G44)</f>
        <v>0</v>
      </c>
    </row>
    <row r="46" spans="1:7" x14ac:dyDescent="0.25">
      <c r="A46" s="71"/>
    </row>
    <row r="49" spans="1:1" ht="24.75" customHeight="1" x14ac:dyDescent="0.25"/>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row r="936" spans="1:1" x14ac:dyDescent="0.25">
      <c r="A936" s="71"/>
    </row>
    <row r="937" spans="1:1" x14ac:dyDescent="0.25">
      <c r="A937" s="71"/>
    </row>
    <row r="938" spans="1:1" x14ac:dyDescent="0.25">
      <c r="A938" s="71"/>
    </row>
    <row r="939" spans="1:1" x14ac:dyDescent="0.25">
      <c r="A939" s="71"/>
    </row>
    <row r="940" spans="1:1" x14ac:dyDescent="0.25">
      <c r="A940" s="71"/>
    </row>
    <row r="941" spans="1:1" x14ac:dyDescent="0.25">
      <c r="A941" s="71"/>
    </row>
    <row r="942" spans="1:1" x14ac:dyDescent="0.25">
      <c r="A942" s="71"/>
    </row>
    <row r="943" spans="1:1" x14ac:dyDescent="0.25">
      <c r="A943" s="71"/>
    </row>
    <row r="944" spans="1:1" x14ac:dyDescent="0.25">
      <c r="A944" s="71"/>
    </row>
    <row r="945" spans="1:1" x14ac:dyDescent="0.25">
      <c r="A945" s="71"/>
    </row>
    <row r="946" spans="1:1" x14ac:dyDescent="0.25">
      <c r="A946" s="71"/>
    </row>
    <row r="947" spans="1:1" x14ac:dyDescent="0.25">
      <c r="A947" s="71"/>
    </row>
    <row r="948" spans="1:1" x14ac:dyDescent="0.25">
      <c r="A948" s="71"/>
    </row>
    <row r="949" spans="1:1" x14ac:dyDescent="0.25">
      <c r="A949" s="71"/>
    </row>
    <row r="950" spans="1:1" x14ac:dyDescent="0.25">
      <c r="A950" s="71"/>
    </row>
    <row r="951" spans="1:1" x14ac:dyDescent="0.25">
      <c r="A951" s="71"/>
    </row>
    <row r="952" spans="1:1" x14ac:dyDescent="0.25">
      <c r="A952" s="71"/>
    </row>
    <row r="953" spans="1:1" x14ac:dyDescent="0.25">
      <c r="A953" s="71"/>
    </row>
    <row r="954" spans="1:1" x14ac:dyDescent="0.25">
      <c r="A954" s="71"/>
    </row>
    <row r="955" spans="1:1" x14ac:dyDescent="0.25">
      <c r="A955" s="71"/>
    </row>
    <row r="956" spans="1:1" x14ac:dyDescent="0.25">
      <c r="A956" s="71"/>
    </row>
    <row r="957" spans="1:1" x14ac:dyDescent="0.25">
      <c r="A957" s="71"/>
    </row>
    <row r="958" spans="1:1" x14ac:dyDescent="0.25">
      <c r="A958" s="71"/>
    </row>
    <row r="959" spans="1:1" x14ac:dyDescent="0.25">
      <c r="A959" s="71"/>
    </row>
    <row r="960" spans="1:1" x14ac:dyDescent="0.25">
      <c r="A960" s="71"/>
    </row>
    <row r="961" spans="1:1" x14ac:dyDescent="0.25">
      <c r="A961" s="71"/>
    </row>
    <row r="962" spans="1:1" x14ac:dyDescent="0.25">
      <c r="A962" s="71"/>
    </row>
    <row r="963" spans="1:1" x14ac:dyDescent="0.25">
      <c r="A963" s="71"/>
    </row>
    <row r="964" spans="1:1" x14ac:dyDescent="0.25">
      <c r="A964" s="71"/>
    </row>
    <row r="965" spans="1:1" x14ac:dyDescent="0.25">
      <c r="A965" s="71"/>
    </row>
    <row r="966" spans="1:1" x14ac:dyDescent="0.25">
      <c r="A966" s="71"/>
    </row>
    <row r="967" spans="1:1" x14ac:dyDescent="0.25">
      <c r="A967" s="71"/>
    </row>
    <row r="968" spans="1:1" x14ac:dyDescent="0.25">
      <c r="A968" s="71"/>
    </row>
    <row r="969" spans="1:1" x14ac:dyDescent="0.25">
      <c r="A969" s="71"/>
    </row>
    <row r="970" spans="1:1" x14ac:dyDescent="0.25">
      <c r="A970" s="71"/>
    </row>
    <row r="971" spans="1:1" x14ac:dyDescent="0.25">
      <c r="A971" s="71"/>
    </row>
    <row r="972" spans="1:1" x14ac:dyDescent="0.25">
      <c r="A972" s="71"/>
    </row>
    <row r="973" spans="1:1" x14ac:dyDescent="0.25">
      <c r="A973" s="71"/>
    </row>
    <row r="974" spans="1:1" x14ac:dyDescent="0.25">
      <c r="A974" s="71"/>
    </row>
    <row r="975" spans="1:1" x14ac:dyDescent="0.25">
      <c r="A975" s="71"/>
    </row>
    <row r="976" spans="1:1" x14ac:dyDescent="0.25">
      <c r="A976" s="71"/>
    </row>
    <row r="977" spans="1:1" x14ac:dyDescent="0.25">
      <c r="A977" s="71"/>
    </row>
    <row r="978" spans="1:1" x14ac:dyDescent="0.25">
      <c r="A978" s="71"/>
    </row>
    <row r="979" spans="1:1" x14ac:dyDescent="0.25">
      <c r="A979" s="71"/>
    </row>
    <row r="980" spans="1:1" x14ac:dyDescent="0.25">
      <c r="A980" s="71"/>
    </row>
    <row r="981" spans="1:1" x14ac:dyDescent="0.25">
      <c r="A981" s="71"/>
    </row>
    <row r="982" spans="1:1" x14ac:dyDescent="0.25">
      <c r="A982" s="71"/>
    </row>
    <row r="983" spans="1:1" x14ac:dyDescent="0.25">
      <c r="A983" s="71"/>
    </row>
    <row r="984" spans="1:1" x14ac:dyDescent="0.25">
      <c r="A984" s="71"/>
    </row>
    <row r="985" spans="1:1" x14ac:dyDescent="0.25">
      <c r="A985" s="71"/>
    </row>
    <row r="986" spans="1:1" x14ac:dyDescent="0.25">
      <c r="A986" s="71"/>
    </row>
    <row r="987" spans="1:1" x14ac:dyDescent="0.25">
      <c r="A987" s="71"/>
    </row>
    <row r="988" spans="1:1" x14ac:dyDescent="0.25">
      <c r="A988" s="71"/>
    </row>
    <row r="989" spans="1:1" x14ac:dyDescent="0.25">
      <c r="A989" s="71"/>
    </row>
    <row r="990" spans="1:1" x14ac:dyDescent="0.25">
      <c r="A990" s="71"/>
    </row>
    <row r="991" spans="1:1" x14ac:dyDescent="0.25">
      <c r="A991" s="71"/>
    </row>
    <row r="992" spans="1:1" x14ac:dyDescent="0.25">
      <c r="A992" s="71"/>
    </row>
    <row r="993" spans="1:1" x14ac:dyDescent="0.25">
      <c r="A993" s="71"/>
    </row>
    <row r="994" spans="1:1" x14ac:dyDescent="0.25">
      <c r="A994" s="71"/>
    </row>
    <row r="995" spans="1:1" x14ac:dyDescent="0.25">
      <c r="A995" s="71"/>
    </row>
    <row r="996" spans="1:1" x14ac:dyDescent="0.25">
      <c r="A996" s="71"/>
    </row>
    <row r="997" spans="1:1" x14ac:dyDescent="0.25">
      <c r="A997" s="71"/>
    </row>
    <row r="998" spans="1:1" x14ac:dyDescent="0.25">
      <c r="A998" s="71"/>
    </row>
    <row r="999" spans="1:1" x14ac:dyDescent="0.25">
      <c r="A999" s="71"/>
    </row>
    <row r="1000" spans="1:1" x14ac:dyDescent="0.25">
      <c r="A1000" s="71"/>
    </row>
    <row r="1001" spans="1:1" x14ac:dyDescent="0.25">
      <c r="A1001" s="71"/>
    </row>
    <row r="1002" spans="1:1" x14ac:dyDescent="0.25">
      <c r="A1002" s="71"/>
    </row>
    <row r="1003" spans="1:1" x14ac:dyDescent="0.25">
      <c r="A1003" s="71"/>
    </row>
    <row r="1004" spans="1:1" x14ac:dyDescent="0.25">
      <c r="A1004" s="71"/>
    </row>
    <row r="1005" spans="1:1" x14ac:dyDescent="0.25">
      <c r="A1005" s="71"/>
    </row>
    <row r="1006" spans="1:1" x14ac:dyDescent="0.25">
      <c r="A1006" s="71"/>
    </row>
    <row r="1007" spans="1:1" x14ac:dyDescent="0.25">
      <c r="A1007" s="71"/>
    </row>
    <row r="1008" spans="1:1" x14ac:dyDescent="0.25">
      <c r="A1008" s="71"/>
    </row>
    <row r="1009" spans="1:1" x14ac:dyDescent="0.25">
      <c r="A1009" s="71"/>
    </row>
    <row r="1010" spans="1:1" x14ac:dyDescent="0.25">
      <c r="A1010" s="71"/>
    </row>
    <row r="1011" spans="1:1" x14ac:dyDescent="0.25">
      <c r="A1011" s="71"/>
    </row>
    <row r="1012" spans="1:1" x14ac:dyDescent="0.25">
      <c r="A1012" s="71"/>
    </row>
    <row r="1013" spans="1:1" x14ac:dyDescent="0.25">
      <c r="A1013" s="71"/>
    </row>
    <row r="1014" spans="1:1" x14ac:dyDescent="0.25">
      <c r="A1014" s="71"/>
    </row>
    <row r="1015" spans="1:1" x14ac:dyDescent="0.25">
      <c r="A1015" s="71"/>
    </row>
    <row r="1016" spans="1:1" x14ac:dyDescent="0.25">
      <c r="A1016" s="71"/>
    </row>
    <row r="1017" spans="1:1" x14ac:dyDescent="0.25">
      <c r="A1017" s="71"/>
    </row>
    <row r="1018" spans="1:1" x14ac:dyDescent="0.25">
      <c r="A1018" s="71"/>
    </row>
    <row r="1019" spans="1:1" x14ac:dyDescent="0.25">
      <c r="A1019" s="71"/>
    </row>
    <row r="1020" spans="1:1" x14ac:dyDescent="0.25">
      <c r="A1020" s="71"/>
    </row>
    <row r="1021" spans="1:1" x14ac:dyDescent="0.25">
      <c r="A1021" s="71"/>
    </row>
    <row r="1022" spans="1:1" x14ac:dyDescent="0.25">
      <c r="A1022" s="71"/>
    </row>
    <row r="1023" spans="1:1" x14ac:dyDescent="0.25">
      <c r="A1023" s="71"/>
    </row>
    <row r="1024" spans="1:1" x14ac:dyDescent="0.25">
      <c r="A1024" s="71"/>
    </row>
  </sheetData>
  <mergeCells count="46">
    <mergeCell ref="A38:B38"/>
    <mergeCell ref="A39:B39"/>
    <mergeCell ref="A36:B36"/>
    <mergeCell ref="A45:B45"/>
    <mergeCell ref="A40:B40"/>
    <mergeCell ref="A41:B41"/>
    <mergeCell ref="A42:B42"/>
    <mergeCell ref="A43:B43"/>
    <mergeCell ref="A44:B44"/>
    <mergeCell ref="A22:F22"/>
    <mergeCell ref="A25:F25"/>
    <mergeCell ref="A34:B35"/>
    <mergeCell ref="A37:B37"/>
    <mergeCell ref="A26:F26"/>
    <mergeCell ref="A15:F15"/>
    <mergeCell ref="A13:F13"/>
    <mergeCell ref="G34:G35"/>
    <mergeCell ref="D34:D35"/>
    <mergeCell ref="C34:C35"/>
    <mergeCell ref="A16:F16"/>
    <mergeCell ref="A31:G31"/>
    <mergeCell ref="A32:G32"/>
    <mergeCell ref="A33:G33"/>
    <mergeCell ref="A30:F30"/>
    <mergeCell ref="A23:F23"/>
    <mergeCell ref="A28:F28"/>
    <mergeCell ref="A29:F29"/>
    <mergeCell ref="A21:F21"/>
    <mergeCell ref="E34:F34"/>
    <mergeCell ref="A27:F27"/>
    <mergeCell ref="A12:F12"/>
    <mergeCell ref="A24:F24"/>
    <mergeCell ref="A3:G3"/>
    <mergeCell ref="A4:G4"/>
    <mergeCell ref="A20:F20"/>
    <mergeCell ref="A19:G19"/>
    <mergeCell ref="A18:G18"/>
    <mergeCell ref="A17:G17"/>
    <mergeCell ref="A14:F14"/>
    <mergeCell ref="A6:F6"/>
    <mergeCell ref="A10:F10"/>
    <mergeCell ref="A11:F11"/>
    <mergeCell ref="A5:F5"/>
    <mergeCell ref="A9:F9"/>
    <mergeCell ref="A7:F7"/>
    <mergeCell ref="A8:F8"/>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8">
    <pageSetUpPr fitToPage="1"/>
  </sheetPr>
  <dimension ref="A1:L935"/>
  <sheetViews>
    <sheetView zoomScale="85" zoomScaleNormal="85" workbookViewId="0">
      <selection activeCell="A8" sqref="A8:C8"/>
    </sheetView>
  </sheetViews>
  <sheetFormatPr defaultRowHeight="12.5" x14ac:dyDescent="0.25"/>
  <cols>
    <col min="1" max="1" width="9.26953125" style="69" customWidth="1"/>
    <col min="3" max="3" width="8.7265625" customWidth="1"/>
    <col min="6" max="6" width="14" customWidth="1"/>
    <col min="7" max="8" width="10.26953125" customWidth="1"/>
    <col min="9" max="9" width="15.54296875" customWidth="1"/>
    <col min="10" max="10" width="13.26953125" customWidth="1"/>
    <col min="11" max="11" width="13.7265625" customWidth="1"/>
    <col min="12" max="12" width="18" customWidth="1"/>
  </cols>
  <sheetData>
    <row r="1" spans="1:12" x14ac:dyDescent="0.25">
      <c r="A1" s="619">
        <f>Title!B12</f>
        <v>0</v>
      </c>
      <c r="L1" s="623" t="str">
        <f>'33'!G1</f>
        <v>For The Year Ended</v>
      </c>
    </row>
    <row r="2" spans="1:12" ht="13" thickBot="1" x14ac:dyDescent="0.3">
      <c r="A2" t="s">
        <v>8</v>
      </c>
      <c r="L2" s="165">
        <f>'33'!G2</f>
        <v>45657</v>
      </c>
    </row>
    <row r="3" spans="1:12" ht="13" x14ac:dyDescent="0.3">
      <c r="A3" s="891" t="s">
        <v>927</v>
      </c>
      <c r="B3" s="891"/>
      <c r="C3" s="891"/>
      <c r="D3" s="891"/>
      <c r="E3" s="891"/>
      <c r="F3" s="891"/>
      <c r="G3" s="891"/>
      <c r="H3" s="891"/>
      <c r="I3" s="891"/>
      <c r="J3" s="891"/>
      <c r="K3" s="891"/>
      <c r="L3" s="891"/>
    </row>
    <row r="4" spans="1:12" x14ac:dyDescent="0.25">
      <c r="A4" s="1453" t="s">
        <v>1918</v>
      </c>
      <c r="B4" s="1119"/>
      <c r="C4" s="1119"/>
      <c r="D4" s="1119"/>
      <c r="E4" s="1119"/>
      <c r="F4" s="1119"/>
      <c r="G4" s="1119"/>
      <c r="H4" s="1119"/>
      <c r="I4" s="1119"/>
      <c r="J4" s="1119"/>
      <c r="K4" s="1119"/>
      <c r="L4" s="1119"/>
    </row>
    <row r="5" spans="1:12" s="152" customFormat="1" ht="66" customHeight="1" thickBot="1" x14ac:dyDescent="0.3">
      <c r="A5" s="1448" t="s">
        <v>824</v>
      </c>
      <c r="B5" s="1448"/>
      <c r="C5" s="1448"/>
      <c r="D5" s="1448"/>
      <c r="E5" s="1448"/>
      <c r="F5" s="1448"/>
      <c r="G5" s="1448"/>
      <c r="H5" s="1448"/>
      <c r="I5" s="1448"/>
      <c r="J5" s="1448"/>
      <c r="K5" s="1448"/>
      <c r="L5" s="1448"/>
    </row>
    <row r="6" spans="1:12" x14ac:dyDescent="0.25">
      <c r="A6" s="1932" t="s">
        <v>2119</v>
      </c>
      <c r="B6" s="1454"/>
      <c r="C6" s="1439"/>
      <c r="D6" s="1211" t="s">
        <v>1919</v>
      </c>
      <c r="E6" s="1096"/>
      <c r="F6" s="1092" t="s">
        <v>640</v>
      </c>
      <c r="G6" s="1414" t="s">
        <v>641</v>
      </c>
      <c r="H6" s="1414"/>
      <c r="I6" s="1092" t="s">
        <v>644</v>
      </c>
      <c r="J6" s="1092" t="s">
        <v>645</v>
      </c>
      <c r="K6" s="1092" t="s">
        <v>646</v>
      </c>
      <c r="L6" s="1092" t="s">
        <v>647</v>
      </c>
    </row>
    <row r="7" spans="1:12" ht="60" customHeight="1" thickBot="1" x14ac:dyDescent="0.3">
      <c r="A7" s="1455"/>
      <c r="B7" s="1369"/>
      <c r="C7" s="1370"/>
      <c r="D7" s="1097"/>
      <c r="E7" s="1099"/>
      <c r="F7" s="1093"/>
      <c r="G7" s="65" t="s">
        <v>642</v>
      </c>
      <c r="H7" s="65" t="s">
        <v>643</v>
      </c>
      <c r="I7" s="1093"/>
      <c r="J7" s="1093"/>
      <c r="K7" s="1093"/>
      <c r="L7" s="1093"/>
    </row>
    <row r="8" spans="1:12" ht="16.5" customHeight="1" x14ac:dyDescent="0.25">
      <c r="A8" s="1450"/>
      <c r="B8" s="1451"/>
      <c r="C8" s="1452"/>
      <c r="D8" s="1197">
        <v>0</v>
      </c>
      <c r="E8" s="1449"/>
      <c r="F8" s="254">
        <v>0</v>
      </c>
      <c r="G8" s="60"/>
      <c r="H8" s="60"/>
      <c r="I8" s="254">
        <v>0</v>
      </c>
      <c r="J8" s="254">
        <v>0</v>
      </c>
      <c r="K8" s="254">
        <v>0</v>
      </c>
      <c r="L8" s="338">
        <f>I8+J8-K8</f>
        <v>0</v>
      </c>
    </row>
    <row r="9" spans="1:12" ht="16.5" customHeight="1" x14ac:dyDescent="0.25">
      <c r="A9" s="1419"/>
      <c r="B9" s="1420"/>
      <c r="C9" s="1421"/>
      <c r="D9" s="1191">
        <v>0</v>
      </c>
      <c r="E9" s="1254"/>
      <c r="F9" s="248">
        <v>0</v>
      </c>
      <c r="G9" s="131"/>
      <c r="H9" s="131"/>
      <c r="I9" s="248">
        <v>0</v>
      </c>
      <c r="J9" s="248">
        <v>0</v>
      </c>
      <c r="K9" s="248">
        <v>0</v>
      </c>
      <c r="L9" s="338">
        <f>I9+J9-K9</f>
        <v>0</v>
      </c>
    </row>
    <row r="10" spans="1:12" ht="16.5" customHeight="1" x14ac:dyDescent="0.25">
      <c r="A10" s="1419"/>
      <c r="B10" s="1420"/>
      <c r="C10" s="1421"/>
      <c r="D10" s="1191">
        <v>0</v>
      </c>
      <c r="E10" s="1254"/>
      <c r="F10" s="248">
        <v>0</v>
      </c>
      <c r="G10" s="131"/>
      <c r="H10" s="131"/>
      <c r="I10" s="248">
        <v>0</v>
      </c>
      <c r="J10" s="248">
        <v>0</v>
      </c>
      <c r="K10" s="248">
        <v>0</v>
      </c>
      <c r="L10" s="338">
        <f t="shared" ref="L10:L28" si="0">I10+J10-K10</f>
        <v>0</v>
      </c>
    </row>
    <row r="11" spans="1:12" ht="16.5" customHeight="1" x14ac:dyDescent="0.25">
      <c r="A11" s="1419"/>
      <c r="B11" s="1420"/>
      <c r="C11" s="1421"/>
      <c r="D11" s="1191">
        <v>0</v>
      </c>
      <c r="E11" s="1254"/>
      <c r="F11" s="248">
        <v>0</v>
      </c>
      <c r="G11" s="131"/>
      <c r="H11" s="131"/>
      <c r="I11" s="248">
        <v>0</v>
      </c>
      <c r="J11" s="248">
        <v>0</v>
      </c>
      <c r="K11" s="248">
        <v>0</v>
      </c>
      <c r="L11" s="338">
        <f t="shared" si="0"/>
        <v>0</v>
      </c>
    </row>
    <row r="12" spans="1:12" ht="16.5" customHeight="1" x14ac:dyDescent="0.25">
      <c r="A12" s="1419"/>
      <c r="B12" s="1420"/>
      <c r="C12" s="1421"/>
      <c r="D12" s="1191">
        <v>0</v>
      </c>
      <c r="E12" s="1254"/>
      <c r="F12" s="248">
        <v>0</v>
      </c>
      <c r="G12" s="131"/>
      <c r="H12" s="131"/>
      <c r="I12" s="248">
        <v>0</v>
      </c>
      <c r="J12" s="248">
        <v>0</v>
      </c>
      <c r="K12" s="248">
        <v>0</v>
      </c>
      <c r="L12" s="338">
        <f t="shared" si="0"/>
        <v>0</v>
      </c>
    </row>
    <row r="13" spans="1:12" ht="16.5" customHeight="1" x14ac:dyDescent="0.25">
      <c r="A13" s="1419"/>
      <c r="B13" s="1420"/>
      <c r="C13" s="1421"/>
      <c r="D13" s="1191">
        <v>0</v>
      </c>
      <c r="E13" s="1254"/>
      <c r="F13" s="248">
        <v>0</v>
      </c>
      <c r="G13" s="131"/>
      <c r="H13" s="131"/>
      <c r="I13" s="248">
        <v>0</v>
      </c>
      <c r="J13" s="248">
        <v>0</v>
      </c>
      <c r="K13" s="248">
        <v>0</v>
      </c>
      <c r="L13" s="338">
        <f t="shared" si="0"/>
        <v>0</v>
      </c>
    </row>
    <row r="14" spans="1:12" ht="16.5" customHeight="1" x14ac:dyDescent="0.25">
      <c r="A14" s="1419"/>
      <c r="B14" s="1420"/>
      <c r="C14" s="1421"/>
      <c r="D14" s="1191">
        <v>0</v>
      </c>
      <c r="E14" s="1254"/>
      <c r="F14" s="248">
        <v>0</v>
      </c>
      <c r="G14" s="131"/>
      <c r="H14" s="131"/>
      <c r="I14" s="248">
        <v>0</v>
      </c>
      <c r="J14" s="248">
        <v>0</v>
      </c>
      <c r="K14" s="248">
        <v>0</v>
      </c>
      <c r="L14" s="338">
        <f t="shared" si="0"/>
        <v>0</v>
      </c>
    </row>
    <row r="15" spans="1:12" ht="16.5" customHeight="1" x14ac:dyDescent="0.25">
      <c r="A15" s="1419"/>
      <c r="B15" s="1420"/>
      <c r="C15" s="1421"/>
      <c r="D15" s="1191">
        <v>0</v>
      </c>
      <c r="E15" s="1254"/>
      <c r="F15" s="248">
        <v>0</v>
      </c>
      <c r="G15" s="131"/>
      <c r="H15" s="131"/>
      <c r="I15" s="248">
        <v>0</v>
      </c>
      <c r="J15" s="248">
        <v>0</v>
      </c>
      <c r="K15" s="248">
        <v>0</v>
      </c>
      <c r="L15" s="338">
        <f t="shared" si="0"/>
        <v>0</v>
      </c>
    </row>
    <row r="16" spans="1:12" ht="16.5" customHeight="1" x14ac:dyDescent="0.25">
      <c r="A16" s="1419"/>
      <c r="B16" s="1420"/>
      <c r="C16" s="1421"/>
      <c r="D16" s="1191">
        <v>0</v>
      </c>
      <c r="E16" s="1254"/>
      <c r="F16" s="248">
        <v>0</v>
      </c>
      <c r="G16" s="131"/>
      <c r="H16" s="131"/>
      <c r="I16" s="248">
        <v>0</v>
      </c>
      <c r="J16" s="248">
        <v>0</v>
      </c>
      <c r="K16" s="248">
        <v>0</v>
      </c>
      <c r="L16" s="338">
        <f t="shared" si="0"/>
        <v>0</v>
      </c>
    </row>
    <row r="17" spans="1:12" ht="16.5" customHeight="1" x14ac:dyDescent="0.25">
      <c r="A17" s="1419"/>
      <c r="B17" s="1420"/>
      <c r="C17" s="1421"/>
      <c r="D17" s="1191">
        <v>0</v>
      </c>
      <c r="E17" s="1254"/>
      <c r="F17" s="248">
        <v>0</v>
      </c>
      <c r="G17" s="131"/>
      <c r="H17" s="131"/>
      <c r="I17" s="248">
        <v>0</v>
      </c>
      <c r="J17" s="248">
        <v>0</v>
      </c>
      <c r="K17" s="248">
        <v>0</v>
      </c>
      <c r="L17" s="338">
        <f t="shared" si="0"/>
        <v>0</v>
      </c>
    </row>
    <row r="18" spans="1:12" ht="16.5" customHeight="1" x14ac:dyDescent="0.25">
      <c r="A18" s="1419"/>
      <c r="B18" s="1420"/>
      <c r="C18" s="1421"/>
      <c r="D18" s="1191">
        <v>0</v>
      </c>
      <c r="E18" s="1254"/>
      <c r="F18" s="248">
        <v>0</v>
      </c>
      <c r="G18" s="131"/>
      <c r="H18" s="131"/>
      <c r="I18" s="248">
        <v>0</v>
      </c>
      <c r="J18" s="248">
        <v>0</v>
      </c>
      <c r="K18" s="248">
        <v>0</v>
      </c>
      <c r="L18" s="338">
        <f t="shared" si="0"/>
        <v>0</v>
      </c>
    </row>
    <row r="19" spans="1:12" ht="16.5" customHeight="1" x14ac:dyDescent="0.25">
      <c r="A19" s="1419"/>
      <c r="B19" s="1420"/>
      <c r="C19" s="1421"/>
      <c r="D19" s="1191">
        <v>0</v>
      </c>
      <c r="E19" s="1254"/>
      <c r="F19" s="248">
        <v>0</v>
      </c>
      <c r="G19" s="131"/>
      <c r="H19" s="131"/>
      <c r="I19" s="248">
        <v>0</v>
      </c>
      <c r="J19" s="248">
        <v>0</v>
      </c>
      <c r="K19" s="248">
        <v>0</v>
      </c>
      <c r="L19" s="338">
        <f t="shared" si="0"/>
        <v>0</v>
      </c>
    </row>
    <row r="20" spans="1:12" ht="16.5" customHeight="1" x14ac:dyDescent="0.25">
      <c r="A20" s="1419"/>
      <c r="B20" s="1420"/>
      <c r="C20" s="1421"/>
      <c r="D20" s="1191">
        <v>0</v>
      </c>
      <c r="E20" s="1254"/>
      <c r="F20" s="248">
        <v>0</v>
      </c>
      <c r="G20" s="131"/>
      <c r="H20" s="131"/>
      <c r="I20" s="248">
        <v>0</v>
      </c>
      <c r="J20" s="248">
        <v>0</v>
      </c>
      <c r="K20" s="248">
        <v>0</v>
      </c>
      <c r="L20" s="338">
        <f t="shared" si="0"/>
        <v>0</v>
      </c>
    </row>
    <row r="21" spans="1:12" ht="16.5" customHeight="1" x14ac:dyDescent="0.25">
      <c r="A21" s="1419"/>
      <c r="B21" s="1420"/>
      <c r="C21" s="1421"/>
      <c r="D21" s="1191">
        <v>0</v>
      </c>
      <c r="E21" s="1254"/>
      <c r="F21" s="248">
        <v>0</v>
      </c>
      <c r="G21" s="131"/>
      <c r="H21" s="131"/>
      <c r="I21" s="248">
        <v>0</v>
      </c>
      <c r="J21" s="248">
        <v>0</v>
      </c>
      <c r="K21" s="248">
        <v>0</v>
      </c>
      <c r="L21" s="338">
        <f t="shared" si="0"/>
        <v>0</v>
      </c>
    </row>
    <row r="22" spans="1:12" ht="16.5" customHeight="1" x14ac:dyDescent="0.25">
      <c r="A22" s="1419"/>
      <c r="B22" s="1420"/>
      <c r="C22" s="1421"/>
      <c r="D22" s="1191">
        <v>0</v>
      </c>
      <c r="E22" s="1254"/>
      <c r="F22" s="248">
        <v>0</v>
      </c>
      <c r="G22" s="131"/>
      <c r="H22" s="131"/>
      <c r="I22" s="248">
        <v>0</v>
      </c>
      <c r="J22" s="248">
        <v>0</v>
      </c>
      <c r="K22" s="248">
        <v>0</v>
      </c>
      <c r="L22" s="338">
        <f t="shared" si="0"/>
        <v>0</v>
      </c>
    </row>
    <row r="23" spans="1:12" ht="16.5" customHeight="1" x14ac:dyDescent="0.25">
      <c r="A23" s="1419"/>
      <c r="B23" s="1420"/>
      <c r="C23" s="1421"/>
      <c r="D23" s="1191">
        <v>0</v>
      </c>
      <c r="E23" s="1254"/>
      <c r="F23" s="248">
        <v>0</v>
      </c>
      <c r="G23" s="131"/>
      <c r="H23" s="131"/>
      <c r="I23" s="248">
        <v>0</v>
      </c>
      <c r="J23" s="248">
        <v>0</v>
      </c>
      <c r="K23" s="248">
        <v>0</v>
      </c>
      <c r="L23" s="338">
        <f t="shared" si="0"/>
        <v>0</v>
      </c>
    </row>
    <row r="24" spans="1:12" ht="16.5" customHeight="1" x14ac:dyDescent="0.25">
      <c r="A24" s="1419"/>
      <c r="B24" s="1420"/>
      <c r="C24" s="1421"/>
      <c r="D24" s="1191">
        <v>0</v>
      </c>
      <c r="E24" s="1254"/>
      <c r="F24" s="248">
        <v>0</v>
      </c>
      <c r="G24" s="131"/>
      <c r="H24" s="131"/>
      <c r="I24" s="248">
        <v>0</v>
      </c>
      <c r="J24" s="248">
        <v>0</v>
      </c>
      <c r="K24" s="248">
        <v>0</v>
      </c>
      <c r="L24" s="338">
        <f t="shared" si="0"/>
        <v>0</v>
      </c>
    </row>
    <row r="25" spans="1:12" ht="16.5" customHeight="1" x14ac:dyDescent="0.25">
      <c r="A25" s="1419"/>
      <c r="B25" s="1420"/>
      <c r="C25" s="1421"/>
      <c r="D25" s="1191">
        <v>0</v>
      </c>
      <c r="E25" s="1254"/>
      <c r="F25" s="248">
        <v>0</v>
      </c>
      <c r="G25" s="131"/>
      <c r="H25" s="131"/>
      <c r="I25" s="248">
        <v>0</v>
      </c>
      <c r="J25" s="248">
        <v>0</v>
      </c>
      <c r="K25" s="248">
        <v>0</v>
      </c>
      <c r="L25" s="338">
        <f t="shared" si="0"/>
        <v>0</v>
      </c>
    </row>
    <row r="26" spans="1:12" ht="16.5" customHeight="1" x14ac:dyDescent="0.25">
      <c r="A26" s="1419"/>
      <c r="B26" s="1420"/>
      <c r="C26" s="1421"/>
      <c r="D26" s="1191">
        <v>0</v>
      </c>
      <c r="E26" s="1254"/>
      <c r="F26" s="248">
        <v>0</v>
      </c>
      <c r="G26" s="131"/>
      <c r="H26" s="131"/>
      <c r="I26" s="248">
        <v>0</v>
      </c>
      <c r="J26" s="248">
        <v>0</v>
      </c>
      <c r="K26" s="248">
        <v>0</v>
      </c>
      <c r="L26" s="338">
        <f t="shared" si="0"/>
        <v>0</v>
      </c>
    </row>
    <row r="27" spans="1:12" ht="16.5" customHeight="1" thickBot="1" x14ac:dyDescent="0.3">
      <c r="A27" s="1456"/>
      <c r="B27" s="1457"/>
      <c r="C27" s="1458"/>
      <c r="D27" s="1193">
        <v>0</v>
      </c>
      <c r="E27" s="1261"/>
      <c r="F27" s="258">
        <v>0</v>
      </c>
      <c r="G27" s="169"/>
      <c r="H27" s="169"/>
      <c r="I27" s="258">
        <v>0</v>
      </c>
      <c r="J27" s="258">
        <v>0</v>
      </c>
      <c r="K27" s="258">
        <v>0</v>
      </c>
      <c r="L27" s="274">
        <f t="shared" si="0"/>
        <v>0</v>
      </c>
    </row>
    <row r="28" spans="1:12" ht="16.5" customHeight="1" thickBot="1" x14ac:dyDescent="0.35">
      <c r="A28" s="1183" t="s">
        <v>303</v>
      </c>
      <c r="B28" s="1184"/>
      <c r="C28" s="1185"/>
      <c r="D28" s="1459">
        <f>SUM(D8:E27)</f>
        <v>0</v>
      </c>
      <c r="E28" s="1460"/>
      <c r="F28" s="275">
        <f>SUM(F8:F27)</f>
        <v>0</v>
      </c>
      <c r="G28" s="275"/>
      <c r="H28" s="275"/>
      <c r="I28" s="275">
        <f>SUM(I8:I27)</f>
        <v>0</v>
      </c>
      <c r="J28" s="275">
        <f>SUM(J8:J27)</f>
        <v>0</v>
      </c>
      <c r="K28" s="275">
        <f>SUM(K8:K27)</f>
        <v>0</v>
      </c>
      <c r="L28" s="275">
        <f t="shared" si="0"/>
        <v>0</v>
      </c>
    </row>
    <row r="29" spans="1:12" x14ac:dyDescent="0.25">
      <c r="A29" s="71"/>
      <c r="I29" s="238"/>
      <c r="J29" s="238"/>
      <c r="K29" s="238"/>
      <c r="L29" s="238"/>
    </row>
    <row r="30" spans="1:12" x14ac:dyDescent="0.25">
      <c r="A30" s="71"/>
    </row>
    <row r="31" spans="1:12" x14ac:dyDescent="0.25">
      <c r="A31" s="71"/>
    </row>
    <row r="32" spans="1:12" x14ac:dyDescent="0.25">
      <c r="A32" s="71"/>
    </row>
    <row r="33" spans="1:1" x14ac:dyDescent="0.25">
      <c r="A33" s="71"/>
    </row>
    <row r="34" spans="1:1" x14ac:dyDescent="0.25">
      <c r="A34" s="71"/>
    </row>
    <row r="35" spans="1:1" x14ac:dyDescent="0.25">
      <c r="A35" s="71"/>
    </row>
    <row r="36" spans="1:1" x14ac:dyDescent="0.25">
      <c r="A36" s="71"/>
    </row>
    <row r="37" spans="1:1" x14ac:dyDescent="0.25">
      <c r="A37" s="71"/>
    </row>
    <row r="38" spans="1:1" x14ac:dyDescent="0.25">
      <c r="A38" s="71"/>
    </row>
    <row r="39" spans="1:1" x14ac:dyDescent="0.25">
      <c r="A39" s="71"/>
    </row>
    <row r="40" spans="1:1" x14ac:dyDescent="0.25">
      <c r="A40" s="71"/>
    </row>
    <row r="41" spans="1:1" x14ac:dyDescent="0.25">
      <c r="A41" s="71"/>
    </row>
    <row r="42" spans="1:1" x14ac:dyDescent="0.25">
      <c r="A42" s="71"/>
    </row>
    <row r="43" spans="1:1" x14ac:dyDescent="0.25">
      <c r="A43" s="71"/>
    </row>
    <row r="44" spans="1:1" x14ac:dyDescent="0.25">
      <c r="A44" s="71"/>
    </row>
    <row r="45" spans="1:1" x14ac:dyDescent="0.25">
      <c r="A45" s="71"/>
    </row>
    <row r="46" spans="1:1" x14ac:dyDescent="0.25">
      <c r="A46" s="71"/>
    </row>
    <row r="47" spans="1:1" x14ac:dyDescent="0.25">
      <c r="A47" s="71"/>
    </row>
    <row r="48" spans="1:1" x14ac:dyDescent="0.25">
      <c r="A48" s="71"/>
    </row>
    <row r="49" spans="1:1" x14ac:dyDescent="0.25">
      <c r="A49" s="71"/>
    </row>
    <row r="50" spans="1:1" x14ac:dyDescent="0.25">
      <c r="A50" s="71"/>
    </row>
    <row r="51" spans="1:1" x14ac:dyDescent="0.25">
      <c r="A51" s="71"/>
    </row>
    <row r="52" spans="1:1" x14ac:dyDescent="0.25">
      <c r="A52" s="71"/>
    </row>
    <row r="53" spans="1:1" x14ac:dyDescent="0.25">
      <c r="A53" s="71"/>
    </row>
    <row r="54" spans="1:1" x14ac:dyDescent="0.25">
      <c r="A54" s="71"/>
    </row>
    <row r="55" spans="1:1" x14ac:dyDescent="0.25">
      <c r="A55" s="71"/>
    </row>
    <row r="56" spans="1:1" x14ac:dyDescent="0.25">
      <c r="A56" s="71"/>
    </row>
    <row r="57" spans="1:1" x14ac:dyDescent="0.25">
      <c r="A57" s="71"/>
    </row>
    <row r="58" spans="1:1" x14ac:dyDescent="0.25">
      <c r="A58" s="71"/>
    </row>
    <row r="59" spans="1:1" x14ac:dyDescent="0.25">
      <c r="A59" s="71"/>
    </row>
    <row r="60" spans="1:1" x14ac:dyDescent="0.25">
      <c r="A60" s="71"/>
    </row>
    <row r="61" spans="1:1" x14ac:dyDescent="0.25">
      <c r="A61" s="71"/>
    </row>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sheetData>
  <mergeCells count="53">
    <mergeCell ref="A12:C12"/>
    <mergeCell ref="A19:C19"/>
    <mergeCell ref="A15:C15"/>
    <mergeCell ref="A16:C16"/>
    <mergeCell ref="D28:E28"/>
    <mergeCell ref="D24:E24"/>
    <mergeCell ref="D25:E25"/>
    <mergeCell ref="D19:E19"/>
    <mergeCell ref="D23:E23"/>
    <mergeCell ref="D26:E26"/>
    <mergeCell ref="D27:E27"/>
    <mergeCell ref="D17:E17"/>
    <mergeCell ref="D20:E20"/>
    <mergeCell ref="D21:E21"/>
    <mergeCell ref="D22:E22"/>
    <mergeCell ref="D18:E18"/>
    <mergeCell ref="A27:C27"/>
    <mergeCell ref="A28:C28"/>
    <mergeCell ref="A17:C17"/>
    <mergeCell ref="A20:C20"/>
    <mergeCell ref="A21:C21"/>
    <mergeCell ref="A22:C22"/>
    <mergeCell ref="A24:C24"/>
    <mergeCell ref="A25:C25"/>
    <mergeCell ref="A18:C18"/>
    <mergeCell ref="A23:C23"/>
    <mergeCell ref="A26:C26"/>
    <mergeCell ref="A4:L4"/>
    <mergeCell ref="A3:L3"/>
    <mergeCell ref="G6:H6"/>
    <mergeCell ref="F6:F7"/>
    <mergeCell ref="D6:E7"/>
    <mergeCell ref="A6:C7"/>
    <mergeCell ref="L6:L7"/>
    <mergeCell ref="K6:K7"/>
    <mergeCell ref="J6:J7"/>
    <mergeCell ref="I6:I7"/>
    <mergeCell ref="D14:E14"/>
    <mergeCell ref="D15:E15"/>
    <mergeCell ref="D16:E16"/>
    <mergeCell ref="A5:L5"/>
    <mergeCell ref="D8:E8"/>
    <mergeCell ref="D9:E9"/>
    <mergeCell ref="A8:C8"/>
    <mergeCell ref="A9:C9"/>
    <mergeCell ref="D13:E13"/>
    <mergeCell ref="D10:E10"/>
    <mergeCell ref="D11:E11"/>
    <mergeCell ref="D12:E12"/>
    <mergeCell ref="A14:C14"/>
    <mergeCell ref="A13:C13"/>
    <mergeCell ref="A10:C10"/>
    <mergeCell ref="A11:C11"/>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9">
    <pageSetUpPr fitToPage="1"/>
  </sheetPr>
  <dimension ref="A1:G46"/>
  <sheetViews>
    <sheetView workbookViewId="0">
      <selection activeCell="A9" sqref="A9:B9"/>
    </sheetView>
  </sheetViews>
  <sheetFormatPr defaultRowHeight="12.5" x14ac:dyDescent="0.25"/>
  <cols>
    <col min="1" max="1" width="10.453125" style="69" customWidth="1"/>
    <col min="3" max="3" width="15.54296875" customWidth="1"/>
    <col min="4" max="4" width="14.26953125" customWidth="1"/>
    <col min="5" max="5" width="14.453125" customWidth="1"/>
    <col min="6" max="6" width="16.26953125" customWidth="1"/>
    <col min="7" max="7" width="17.453125" bestFit="1" customWidth="1"/>
  </cols>
  <sheetData>
    <row r="1" spans="1:7" x14ac:dyDescent="0.25">
      <c r="A1" s="619">
        <f>Title!B12</f>
        <v>0</v>
      </c>
      <c r="G1" s="623" t="str">
        <f>'33'!G1</f>
        <v>For The Year Ended</v>
      </c>
    </row>
    <row r="2" spans="1:7" ht="13" thickBot="1" x14ac:dyDescent="0.3">
      <c r="A2" t="s">
        <v>8</v>
      </c>
      <c r="G2" s="165">
        <f>'33'!G2</f>
        <v>45657</v>
      </c>
    </row>
    <row r="3" spans="1:7" x14ac:dyDescent="0.25">
      <c r="G3" s="138"/>
    </row>
    <row r="4" spans="1:7" ht="13" x14ac:dyDescent="0.3">
      <c r="A4" s="895" t="s">
        <v>928</v>
      </c>
      <c r="B4" s="895"/>
      <c r="C4" s="895"/>
      <c r="D4" s="895"/>
      <c r="E4" s="895"/>
      <c r="F4" s="895"/>
      <c r="G4" s="895"/>
    </row>
    <row r="5" spans="1:7" x14ac:dyDescent="0.25">
      <c r="A5" s="1119" t="s">
        <v>929</v>
      </c>
      <c r="B5" s="1119"/>
      <c r="C5" s="1119"/>
      <c r="D5" s="1119"/>
      <c r="E5" s="1119"/>
      <c r="F5" s="1119"/>
      <c r="G5" s="1119"/>
    </row>
    <row r="6" spans="1:7" ht="13.5" thickBot="1" x14ac:dyDescent="0.35">
      <c r="A6" s="1112" t="s">
        <v>648</v>
      </c>
      <c r="B6" s="1112"/>
      <c r="C6" s="1112"/>
      <c r="D6" s="1112"/>
      <c r="E6" s="1112"/>
      <c r="F6" s="1112"/>
      <c r="G6" s="1112"/>
    </row>
    <row r="7" spans="1:7" ht="16.5" customHeight="1" thickBot="1" x14ac:dyDescent="0.3">
      <c r="A7" s="1211" t="s">
        <v>2120</v>
      </c>
      <c r="B7" s="1439"/>
      <c r="C7" s="1096" t="s">
        <v>1445</v>
      </c>
      <c r="D7" s="1096" t="s">
        <v>651</v>
      </c>
      <c r="E7" s="1461" t="s">
        <v>652</v>
      </c>
      <c r="F7" s="1462"/>
      <c r="G7" s="1096" t="s">
        <v>650</v>
      </c>
    </row>
    <row r="8" spans="1:7" ht="39.75" customHeight="1" thickBot="1" x14ac:dyDescent="0.3">
      <c r="A8" s="1368"/>
      <c r="B8" s="1370"/>
      <c r="C8" s="1099"/>
      <c r="D8" s="1099"/>
      <c r="E8" s="775" t="s">
        <v>1920</v>
      </c>
      <c r="F8" s="65" t="s">
        <v>649</v>
      </c>
      <c r="G8" s="1099"/>
    </row>
    <row r="9" spans="1:7" ht="15.75" customHeight="1" x14ac:dyDescent="0.25">
      <c r="A9" s="1430"/>
      <c r="B9" s="1431"/>
      <c r="C9" s="228"/>
      <c r="D9" s="228"/>
      <c r="E9" s="228"/>
      <c r="F9" s="228"/>
      <c r="G9" s="348">
        <f>C9+D9-F9</f>
        <v>0</v>
      </c>
    </row>
    <row r="10" spans="1:7" ht="15.75" customHeight="1" x14ac:dyDescent="0.25">
      <c r="A10" s="1419"/>
      <c r="B10" s="1420"/>
      <c r="C10" s="281"/>
      <c r="D10" s="281"/>
      <c r="E10" s="281"/>
      <c r="F10" s="281"/>
      <c r="G10" s="322">
        <f>C10+D10-F10</f>
        <v>0</v>
      </c>
    </row>
    <row r="11" spans="1:7" ht="15.75" customHeight="1" x14ac:dyDescent="0.25">
      <c r="A11" s="1419"/>
      <c r="B11" s="1420"/>
      <c r="C11" s="281"/>
      <c r="D11" s="281"/>
      <c r="E11" s="281"/>
      <c r="F11" s="281"/>
      <c r="G11" s="338">
        <f t="shared" ref="G11:G22" si="0">C11+D11-F11</f>
        <v>0</v>
      </c>
    </row>
    <row r="12" spans="1:7" ht="15.75" customHeight="1" x14ac:dyDescent="0.25">
      <c r="A12" s="1419"/>
      <c r="B12" s="1420"/>
      <c r="C12" s="281"/>
      <c r="D12" s="281"/>
      <c r="E12" s="281"/>
      <c r="F12" s="281"/>
      <c r="G12" s="338">
        <f t="shared" si="0"/>
        <v>0</v>
      </c>
    </row>
    <row r="13" spans="1:7" ht="15.75" customHeight="1" x14ac:dyDescent="0.25">
      <c r="A13" s="1419"/>
      <c r="B13" s="1420"/>
      <c r="C13" s="281"/>
      <c r="D13" s="281"/>
      <c r="E13" s="281"/>
      <c r="F13" s="281"/>
      <c r="G13" s="338">
        <f t="shared" si="0"/>
        <v>0</v>
      </c>
    </row>
    <row r="14" spans="1:7" ht="15.75" customHeight="1" x14ac:dyDescent="0.25">
      <c r="A14" s="1419"/>
      <c r="B14" s="1420"/>
      <c r="C14" s="281"/>
      <c r="D14" s="281"/>
      <c r="E14" s="281"/>
      <c r="F14" s="281"/>
      <c r="G14" s="338">
        <f t="shared" si="0"/>
        <v>0</v>
      </c>
    </row>
    <row r="15" spans="1:7" ht="15.75" customHeight="1" x14ac:dyDescent="0.25">
      <c r="A15" s="1419"/>
      <c r="B15" s="1420"/>
      <c r="C15" s="281"/>
      <c r="D15" s="281"/>
      <c r="E15" s="281"/>
      <c r="F15" s="281"/>
      <c r="G15" s="338">
        <f t="shared" si="0"/>
        <v>0</v>
      </c>
    </row>
    <row r="16" spans="1:7" ht="15.75" customHeight="1" x14ac:dyDescent="0.25">
      <c r="A16" s="1419"/>
      <c r="B16" s="1420"/>
      <c r="C16" s="281"/>
      <c r="D16" s="281"/>
      <c r="E16" s="281"/>
      <c r="F16" s="281"/>
      <c r="G16" s="338">
        <f t="shared" si="0"/>
        <v>0</v>
      </c>
    </row>
    <row r="17" spans="1:7" ht="15.75" customHeight="1" x14ac:dyDescent="0.25">
      <c r="A17" s="1419"/>
      <c r="B17" s="1420"/>
      <c r="C17" s="281"/>
      <c r="D17" s="281"/>
      <c r="E17" s="281"/>
      <c r="F17" s="281"/>
      <c r="G17" s="338">
        <f t="shared" si="0"/>
        <v>0</v>
      </c>
    </row>
    <row r="18" spans="1:7" ht="15.75" customHeight="1" x14ac:dyDescent="0.25">
      <c r="A18" s="1419"/>
      <c r="B18" s="1420"/>
      <c r="C18" s="281"/>
      <c r="D18" s="281"/>
      <c r="E18" s="281"/>
      <c r="F18" s="281"/>
      <c r="G18" s="338">
        <f t="shared" si="0"/>
        <v>0</v>
      </c>
    </row>
    <row r="19" spans="1:7" ht="15.75" customHeight="1" x14ac:dyDescent="0.25">
      <c r="A19" s="1419"/>
      <c r="B19" s="1420"/>
      <c r="C19" s="281"/>
      <c r="D19" s="281"/>
      <c r="E19" s="281"/>
      <c r="F19" s="281"/>
      <c r="G19" s="338">
        <f t="shared" si="0"/>
        <v>0</v>
      </c>
    </row>
    <row r="20" spans="1:7" ht="15.75" customHeight="1" x14ac:dyDescent="0.25">
      <c r="A20" s="1419"/>
      <c r="B20" s="1420"/>
      <c r="C20" s="281"/>
      <c r="D20" s="281"/>
      <c r="E20" s="281"/>
      <c r="F20" s="281"/>
      <c r="G20" s="338">
        <f t="shared" si="0"/>
        <v>0</v>
      </c>
    </row>
    <row r="21" spans="1:7" ht="15.75" customHeight="1" thickBot="1" x14ac:dyDescent="0.3">
      <c r="A21" s="1419"/>
      <c r="B21" s="1420"/>
      <c r="C21" s="311"/>
      <c r="D21" s="311"/>
      <c r="E21" s="311"/>
      <c r="F21" s="258"/>
      <c r="G21" s="349">
        <f t="shared" si="0"/>
        <v>0</v>
      </c>
    </row>
    <row r="22" spans="1:7" ht="15.75" customHeight="1" thickBot="1" x14ac:dyDescent="0.35">
      <c r="A22" s="1463" t="s">
        <v>303</v>
      </c>
      <c r="B22" s="1464"/>
      <c r="C22" s="266">
        <f>SUM(C9:C21)</f>
        <v>0</v>
      </c>
      <c r="D22" s="266">
        <f>SUM(D9:D21)</f>
        <v>0</v>
      </c>
      <c r="E22" s="266"/>
      <c r="F22" s="266">
        <f>SUM(F9:F21)</f>
        <v>0</v>
      </c>
      <c r="G22" s="349">
        <f t="shared" si="0"/>
        <v>0</v>
      </c>
    </row>
    <row r="23" spans="1:7" x14ac:dyDescent="0.25">
      <c r="A23" s="1465" t="s">
        <v>653</v>
      </c>
      <c r="B23" s="1465"/>
      <c r="C23" s="1465"/>
      <c r="D23" s="1465"/>
      <c r="E23" s="1465"/>
      <c r="F23" s="1465"/>
      <c r="G23" s="895"/>
    </row>
    <row r="24" spans="1:7" x14ac:dyDescent="0.25">
      <c r="A24" s="895"/>
      <c r="B24" s="895"/>
      <c r="C24" s="895"/>
      <c r="D24" s="895"/>
      <c r="E24" s="895"/>
      <c r="F24" s="895"/>
      <c r="G24" s="895"/>
    </row>
    <row r="25" spans="1:7" x14ac:dyDescent="0.25">
      <c r="A25" s="1119" t="s">
        <v>654</v>
      </c>
      <c r="B25" s="1119"/>
      <c r="C25" s="1119"/>
      <c r="D25" s="1119"/>
      <c r="E25" s="1119"/>
      <c r="F25" s="1119"/>
      <c r="G25" s="1119"/>
    </row>
    <row r="26" spans="1:7" ht="13.5" thickBot="1" x14ac:dyDescent="0.35">
      <c r="A26" s="1102" t="s">
        <v>1921</v>
      </c>
      <c r="B26" s="1102"/>
      <c r="C26" s="1102"/>
      <c r="D26" s="1102"/>
      <c r="E26" s="1102"/>
      <c r="F26" s="1102"/>
      <c r="G26" s="1102"/>
    </row>
    <row r="27" spans="1:7" x14ac:dyDescent="0.25">
      <c r="A27" s="1438" t="s">
        <v>877</v>
      </c>
      <c r="B27" s="1454"/>
      <c r="C27" s="1454"/>
      <c r="D27" s="1454"/>
      <c r="E27" s="1454"/>
      <c r="F27" s="1439"/>
      <c r="G27" s="1092" t="s">
        <v>655</v>
      </c>
    </row>
    <row r="28" spans="1:7" ht="13" thickBot="1" x14ac:dyDescent="0.3">
      <c r="A28" s="1368"/>
      <c r="B28" s="1369"/>
      <c r="C28" s="1369"/>
      <c r="D28" s="1369"/>
      <c r="E28" s="1369"/>
      <c r="F28" s="1370"/>
      <c r="G28" s="1093"/>
    </row>
    <row r="29" spans="1:7" ht="15.75" customHeight="1" x14ac:dyDescent="0.25">
      <c r="A29" s="1416"/>
      <c r="B29" s="1417"/>
      <c r="C29" s="1417"/>
      <c r="D29" s="1417"/>
      <c r="E29" s="1417"/>
      <c r="F29" s="1418"/>
      <c r="G29" s="229">
        <v>0</v>
      </c>
    </row>
    <row r="30" spans="1:7" ht="15.75" customHeight="1" x14ac:dyDescent="0.25">
      <c r="A30" s="901"/>
      <c r="B30" s="1425"/>
      <c r="C30" s="1425"/>
      <c r="D30" s="1425"/>
      <c r="E30" s="1425"/>
      <c r="F30" s="902"/>
      <c r="G30" s="248">
        <v>0</v>
      </c>
    </row>
    <row r="31" spans="1:7" ht="15.75" customHeight="1" x14ac:dyDescent="0.25">
      <c r="A31" s="901"/>
      <c r="B31" s="1425"/>
      <c r="C31" s="1425"/>
      <c r="D31" s="1425"/>
      <c r="E31" s="1425"/>
      <c r="F31" s="902"/>
      <c r="G31" s="254">
        <v>0</v>
      </c>
    </row>
    <row r="32" spans="1:7" ht="15.75" customHeight="1" x14ac:dyDescent="0.25">
      <c r="A32" s="901"/>
      <c r="B32" s="1425"/>
      <c r="C32" s="1425"/>
      <c r="D32" s="1425"/>
      <c r="E32" s="1425"/>
      <c r="F32" s="902"/>
      <c r="G32" s="254">
        <v>0</v>
      </c>
    </row>
    <row r="33" spans="1:7" ht="15.75" customHeight="1" x14ac:dyDescent="0.25">
      <c r="A33" s="901"/>
      <c r="B33" s="1425"/>
      <c r="C33" s="1425"/>
      <c r="D33" s="1425"/>
      <c r="E33" s="1425"/>
      <c r="F33" s="902"/>
      <c r="G33" s="254">
        <v>0</v>
      </c>
    </row>
    <row r="34" spans="1:7" ht="15.75" customHeight="1" x14ac:dyDescent="0.25">
      <c r="A34" s="901"/>
      <c r="B34" s="1425"/>
      <c r="C34" s="1425"/>
      <c r="D34" s="1425"/>
      <c r="E34" s="1425"/>
      <c r="F34" s="902"/>
      <c r="G34" s="254">
        <v>0</v>
      </c>
    </row>
    <row r="35" spans="1:7" ht="15.75" customHeight="1" x14ac:dyDescent="0.25">
      <c r="A35" s="901"/>
      <c r="B35" s="1425"/>
      <c r="C35" s="1425"/>
      <c r="D35" s="1425"/>
      <c r="E35" s="1425"/>
      <c r="F35" s="902"/>
      <c r="G35" s="254">
        <v>0</v>
      </c>
    </row>
    <row r="36" spans="1:7" ht="15.75" customHeight="1" x14ac:dyDescent="0.25">
      <c r="A36" s="901"/>
      <c r="B36" s="1425"/>
      <c r="C36" s="1425"/>
      <c r="D36" s="1425"/>
      <c r="E36" s="1425"/>
      <c r="F36" s="902"/>
      <c r="G36" s="254">
        <v>0</v>
      </c>
    </row>
    <row r="37" spans="1:7" ht="15.75" customHeight="1" x14ac:dyDescent="0.25">
      <c r="A37" s="901"/>
      <c r="B37" s="1425"/>
      <c r="C37" s="1425"/>
      <c r="D37" s="1425"/>
      <c r="E37" s="1425"/>
      <c r="F37" s="902"/>
      <c r="G37" s="254">
        <v>0</v>
      </c>
    </row>
    <row r="38" spans="1:7" ht="15.4" customHeight="1" x14ac:dyDescent="0.25">
      <c r="A38" s="901"/>
      <c r="B38" s="1425"/>
      <c r="C38" s="1425"/>
      <c r="D38" s="1425"/>
      <c r="E38" s="1425"/>
      <c r="F38" s="902"/>
      <c r="G38" s="254">
        <v>0</v>
      </c>
    </row>
    <row r="39" spans="1:7" ht="15.75" customHeight="1" x14ac:dyDescent="0.25">
      <c r="A39" s="901"/>
      <c r="B39" s="1425"/>
      <c r="C39" s="1425"/>
      <c r="D39" s="1425"/>
      <c r="E39" s="1425"/>
      <c r="F39" s="902"/>
      <c r="G39" s="254">
        <v>0</v>
      </c>
    </row>
    <row r="40" spans="1:7" ht="15.75" customHeight="1" x14ac:dyDescent="0.25">
      <c r="A40" s="901"/>
      <c r="B40" s="1425"/>
      <c r="C40" s="1425"/>
      <c r="D40" s="1425"/>
      <c r="E40" s="1425"/>
      <c r="F40" s="902"/>
      <c r="G40" s="254">
        <v>0</v>
      </c>
    </row>
    <row r="41" spans="1:7" ht="15.75" customHeight="1" x14ac:dyDescent="0.25">
      <c r="A41" s="901"/>
      <c r="B41" s="1425"/>
      <c r="C41" s="1425"/>
      <c r="D41" s="1425"/>
      <c r="E41" s="1425"/>
      <c r="F41" s="902"/>
      <c r="G41" s="254">
        <v>0</v>
      </c>
    </row>
    <row r="42" spans="1:7" ht="15.75" customHeight="1" x14ac:dyDescent="0.25">
      <c r="A42" s="901"/>
      <c r="B42" s="1425"/>
      <c r="C42" s="1425"/>
      <c r="D42" s="1425"/>
      <c r="E42" s="1425"/>
      <c r="F42" s="902"/>
      <c r="G42" s="254">
        <v>0</v>
      </c>
    </row>
    <row r="43" spans="1:7" ht="15.75" customHeight="1" x14ac:dyDescent="0.25">
      <c r="A43" s="901"/>
      <c r="B43" s="1425"/>
      <c r="C43" s="1425"/>
      <c r="D43" s="1425"/>
      <c r="E43" s="1425"/>
      <c r="F43" s="902"/>
      <c r="G43" s="254">
        <v>0</v>
      </c>
    </row>
    <row r="44" spans="1:7" ht="15.75" customHeight="1" x14ac:dyDescent="0.25">
      <c r="A44" s="901"/>
      <c r="B44" s="1425"/>
      <c r="C44" s="1425"/>
      <c r="D44" s="1425"/>
      <c r="E44" s="1425"/>
      <c r="F44" s="902"/>
      <c r="G44" s="248">
        <v>0</v>
      </c>
    </row>
    <row r="45" spans="1:7" ht="15.75" customHeight="1" thickBot="1" x14ac:dyDescent="0.3">
      <c r="A45" s="901"/>
      <c r="B45" s="1425"/>
      <c r="C45" s="1425"/>
      <c r="D45" s="1425"/>
      <c r="E45" s="1425"/>
      <c r="F45" s="902"/>
      <c r="G45" s="249">
        <v>0</v>
      </c>
    </row>
    <row r="46" spans="1:7" ht="15.75" customHeight="1" thickBot="1" x14ac:dyDescent="0.35">
      <c r="A46" s="1133" t="s">
        <v>428</v>
      </c>
      <c r="B46" s="1134"/>
      <c r="C46" s="1134"/>
      <c r="D46" s="1134"/>
      <c r="E46" s="1134"/>
      <c r="F46" s="1135"/>
      <c r="G46" s="275">
        <f>SUM(G29:G45)</f>
        <v>0</v>
      </c>
    </row>
  </sheetData>
  <mergeCells count="45">
    <mergeCell ref="A17:B17"/>
    <mergeCell ref="A29:F29"/>
    <mergeCell ref="A20:B20"/>
    <mergeCell ref="A21:B21"/>
    <mergeCell ref="A22:B22"/>
    <mergeCell ref="A18:B18"/>
    <mergeCell ref="A19:B19"/>
    <mergeCell ref="A23:G24"/>
    <mergeCell ref="G27:G28"/>
    <mergeCell ref="A27:F28"/>
    <mergeCell ref="A25:G25"/>
    <mergeCell ref="A26:G26"/>
    <mergeCell ref="A38:F38"/>
    <mergeCell ref="A39:F39"/>
    <mergeCell ref="A40:F40"/>
    <mergeCell ref="A30:F30"/>
    <mergeCell ref="A31:F31"/>
    <mergeCell ref="A32:F32"/>
    <mergeCell ref="A33:F33"/>
    <mergeCell ref="A34:F34"/>
    <mergeCell ref="A35:F35"/>
    <mergeCell ref="A36:F36"/>
    <mergeCell ref="A37:F37"/>
    <mergeCell ref="A45:F45"/>
    <mergeCell ref="A46:F46"/>
    <mergeCell ref="A41:F41"/>
    <mergeCell ref="A42:F42"/>
    <mergeCell ref="A43:F43"/>
    <mergeCell ref="A44:F44"/>
    <mergeCell ref="A16:B16"/>
    <mergeCell ref="A4:G4"/>
    <mergeCell ref="A5:G5"/>
    <mergeCell ref="A9:B9"/>
    <mergeCell ref="G7:G8"/>
    <mergeCell ref="A6:G6"/>
    <mergeCell ref="E7:F7"/>
    <mergeCell ref="D7:D8"/>
    <mergeCell ref="C7:C8"/>
    <mergeCell ref="A7:B8"/>
    <mergeCell ref="A10:B10"/>
    <mergeCell ref="A11:B11"/>
    <mergeCell ref="A15:B15"/>
    <mergeCell ref="A12:B12"/>
    <mergeCell ref="A13:B13"/>
    <mergeCell ref="A14:B14"/>
  </mergeCells>
  <phoneticPr fontId="0" type="noConversion"/>
  <printOptions horizontalCentered="1"/>
  <pageMargins left="0" right="0" top="1" bottom="1" header="0" footer="0.5"/>
  <pageSetup scale="93" orientation="portrait" r:id="rId1"/>
  <headerFooter alignWithMargins="0">
    <oddFoote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0">
    <pageSetUpPr fitToPage="1"/>
  </sheetPr>
  <dimension ref="A1:G46"/>
  <sheetViews>
    <sheetView workbookViewId="0">
      <selection activeCell="A29" sqref="A29:F29"/>
    </sheetView>
  </sheetViews>
  <sheetFormatPr defaultRowHeight="12.5" x14ac:dyDescent="0.25"/>
  <cols>
    <col min="2" max="2" width="11.26953125" customWidth="1"/>
    <col min="3" max="3" width="14.26953125" customWidth="1"/>
    <col min="4" max="4" width="14.453125" customWidth="1"/>
    <col min="5" max="5" width="10.26953125" customWidth="1"/>
    <col min="6" max="6" width="15.26953125" customWidth="1"/>
    <col min="7" max="7" width="17.453125" bestFit="1" customWidth="1"/>
  </cols>
  <sheetData>
    <row r="1" spans="1:7" x14ac:dyDescent="0.25">
      <c r="A1" s="619">
        <f>Title!B12</f>
        <v>0</v>
      </c>
      <c r="G1" s="624" t="str">
        <f>'38'!G1</f>
        <v>For The Year Ended</v>
      </c>
    </row>
    <row r="2" spans="1:7" ht="13" thickBot="1" x14ac:dyDescent="0.3">
      <c r="A2" t="s">
        <v>8</v>
      </c>
      <c r="G2" s="165">
        <f>'38'!G2</f>
        <v>45657</v>
      </c>
    </row>
    <row r="3" spans="1:7" ht="9.75" customHeight="1" x14ac:dyDescent="0.25"/>
    <row r="4" spans="1:7" ht="13" x14ac:dyDescent="0.3">
      <c r="A4" s="895" t="s">
        <v>930</v>
      </c>
      <c r="B4" s="895"/>
      <c r="C4" s="895"/>
      <c r="D4" s="895"/>
      <c r="E4" s="895"/>
      <c r="F4" s="895"/>
      <c r="G4" s="895"/>
    </row>
    <row r="5" spans="1:7" x14ac:dyDescent="0.25">
      <c r="A5" s="1103" t="s">
        <v>931</v>
      </c>
      <c r="B5" s="1103"/>
      <c r="C5" s="1103"/>
      <c r="D5" s="1103"/>
      <c r="E5" s="1103"/>
      <c r="F5" s="1103"/>
      <c r="G5" s="1103"/>
    </row>
    <row r="6" spans="1:7" ht="25.5" customHeight="1" x14ac:dyDescent="0.3">
      <c r="A6" s="1320" t="s">
        <v>444</v>
      </c>
      <c r="B6" s="1320"/>
      <c r="C6" s="1320"/>
      <c r="D6" s="1320"/>
      <c r="E6" s="1320"/>
      <c r="F6" s="1320"/>
      <c r="G6" s="1320"/>
    </row>
    <row r="7" spans="1:7" ht="13.5" thickBot="1" x14ac:dyDescent="0.35">
      <c r="A7" s="779" t="s">
        <v>445</v>
      </c>
      <c r="B7" s="779"/>
      <c r="C7" s="779"/>
      <c r="D7" s="779"/>
      <c r="E7" s="779"/>
      <c r="F7" s="779"/>
      <c r="G7" s="779"/>
    </row>
    <row r="8" spans="1:7" ht="13" thickBot="1" x14ac:dyDescent="0.3">
      <c r="A8" s="1094" t="s">
        <v>1208</v>
      </c>
      <c r="B8" s="1096"/>
      <c r="C8" s="1092" t="s">
        <v>448</v>
      </c>
      <c r="D8" s="1092" t="s">
        <v>203</v>
      </c>
      <c r="E8" s="1213" t="s">
        <v>652</v>
      </c>
      <c r="F8" s="1213"/>
      <c r="G8" s="1092" t="s">
        <v>650</v>
      </c>
    </row>
    <row r="9" spans="1:7" ht="39.4" customHeight="1" thickBot="1" x14ac:dyDescent="0.3">
      <c r="A9" s="1097"/>
      <c r="B9" s="1099"/>
      <c r="C9" s="1093"/>
      <c r="D9" s="1093"/>
      <c r="E9" s="76" t="s">
        <v>447</v>
      </c>
      <c r="F9" s="64" t="s">
        <v>446</v>
      </c>
      <c r="G9" s="1093"/>
    </row>
    <row r="10" spans="1:7" ht="15.75" customHeight="1" x14ac:dyDescent="0.25">
      <c r="A10" s="1205"/>
      <c r="B10" s="1206"/>
      <c r="C10" s="279"/>
      <c r="D10" s="279"/>
      <c r="E10" s="279"/>
      <c r="F10" s="320"/>
      <c r="G10" s="229">
        <f>C10+D10-F10</f>
        <v>0</v>
      </c>
    </row>
    <row r="11" spans="1:7" ht="15.75" customHeight="1" x14ac:dyDescent="0.25">
      <c r="A11" s="1191"/>
      <c r="B11" s="1192"/>
      <c r="C11" s="283"/>
      <c r="D11" s="283"/>
      <c r="E11" s="283"/>
      <c r="F11" s="285"/>
      <c r="G11" s="248">
        <f t="shared" ref="G11:G20" si="0">C11+D11-F11</f>
        <v>0</v>
      </c>
    </row>
    <row r="12" spans="1:7" ht="15.75" customHeight="1" x14ac:dyDescent="0.25">
      <c r="A12" s="1191"/>
      <c r="B12" s="1192"/>
      <c r="C12" s="283"/>
      <c r="D12" s="283"/>
      <c r="E12" s="283"/>
      <c r="F12" s="285"/>
      <c r="G12" s="248">
        <f t="shared" si="0"/>
        <v>0</v>
      </c>
    </row>
    <row r="13" spans="1:7" ht="15.75" customHeight="1" x14ac:dyDescent="0.25">
      <c r="A13" s="1191"/>
      <c r="B13" s="1192"/>
      <c r="C13" s="283"/>
      <c r="D13" s="283"/>
      <c r="E13" s="283"/>
      <c r="F13" s="285"/>
      <c r="G13" s="248">
        <f t="shared" si="0"/>
        <v>0</v>
      </c>
    </row>
    <row r="14" spans="1:7" ht="15.75" customHeight="1" x14ac:dyDescent="0.25">
      <c r="A14" s="1191"/>
      <c r="B14" s="1192"/>
      <c r="C14" s="283"/>
      <c r="D14" s="283"/>
      <c r="E14" s="283"/>
      <c r="F14" s="285"/>
      <c r="G14" s="248">
        <f t="shared" si="0"/>
        <v>0</v>
      </c>
    </row>
    <row r="15" spans="1:7" ht="15.75" customHeight="1" x14ac:dyDescent="0.25">
      <c r="A15" s="1191"/>
      <c r="B15" s="1192"/>
      <c r="C15" s="283"/>
      <c r="D15" s="283"/>
      <c r="E15" s="283"/>
      <c r="F15" s="285"/>
      <c r="G15" s="248">
        <f t="shared" si="0"/>
        <v>0</v>
      </c>
    </row>
    <row r="16" spans="1:7" ht="15.75" customHeight="1" x14ac:dyDescent="0.25">
      <c r="A16" s="1191"/>
      <c r="B16" s="1192"/>
      <c r="C16" s="283"/>
      <c r="D16" s="283"/>
      <c r="E16" s="283"/>
      <c r="F16" s="285"/>
      <c r="G16" s="248">
        <f t="shared" si="0"/>
        <v>0</v>
      </c>
    </row>
    <row r="17" spans="1:7" ht="15.75" customHeight="1" x14ac:dyDescent="0.25">
      <c r="A17" s="1191"/>
      <c r="B17" s="1192"/>
      <c r="C17" s="283"/>
      <c r="D17" s="283"/>
      <c r="E17" s="283"/>
      <c r="F17" s="285"/>
      <c r="G17" s="248">
        <f t="shared" si="0"/>
        <v>0</v>
      </c>
    </row>
    <row r="18" spans="1:7" ht="15.75" customHeight="1" x14ac:dyDescent="0.25">
      <c r="A18" s="1191"/>
      <c r="B18" s="1192"/>
      <c r="C18" s="283"/>
      <c r="D18" s="283"/>
      <c r="E18" s="283"/>
      <c r="F18" s="285"/>
      <c r="G18" s="248">
        <f t="shared" si="0"/>
        <v>0</v>
      </c>
    </row>
    <row r="19" spans="1:7" ht="15.75" customHeight="1" x14ac:dyDescent="0.25">
      <c r="A19" s="1191"/>
      <c r="B19" s="1192"/>
      <c r="C19" s="283"/>
      <c r="D19" s="283"/>
      <c r="E19" s="283"/>
      <c r="F19" s="285"/>
      <c r="G19" s="248">
        <f t="shared" si="0"/>
        <v>0</v>
      </c>
    </row>
    <row r="20" spans="1:7" ht="15.75" customHeight="1" x14ac:dyDescent="0.25">
      <c r="A20" s="1191"/>
      <c r="B20" s="1192"/>
      <c r="C20" s="283"/>
      <c r="D20" s="283"/>
      <c r="E20" s="283"/>
      <c r="F20" s="285"/>
      <c r="G20" s="248">
        <f t="shared" si="0"/>
        <v>0</v>
      </c>
    </row>
    <row r="21" spans="1:7" ht="15.75" customHeight="1" thickBot="1" x14ac:dyDescent="0.3">
      <c r="A21" s="1191" t="s">
        <v>303</v>
      </c>
      <c r="B21" s="1192"/>
      <c r="C21" s="283">
        <f>SUM(C10:C20)</f>
        <v>0</v>
      </c>
      <c r="D21" s="283">
        <f>SUM(D10:D20)</f>
        <v>0</v>
      </c>
      <c r="E21" s="283"/>
      <c r="F21" s="283">
        <f>SUM(F10:F20)</f>
        <v>0</v>
      </c>
      <c r="G21" s="283">
        <f>SUM(G10:G20)</f>
        <v>0</v>
      </c>
    </row>
    <row r="22" spans="1:7" x14ac:dyDescent="0.25">
      <c r="A22" s="1469" t="s">
        <v>449</v>
      </c>
      <c r="B22" s="1469"/>
      <c r="C22" s="1469"/>
      <c r="D22" s="1469"/>
      <c r="E22" s="1469"/>
      <c r="F22" s="1469"/>
      <c r="G22" s="1469"/>
    </row>
    <row r="23" spans="1:7" ht="7.5" customHeight="1" x14ac:dyDescent="0.25">
      <c r="A23" s="1470"/>
      <c r="B23" s="1470"/>
      <c r="C23" s="1470"/>
      <c r="D23" s="1470"/>
      <c r="E23" s="1470"/>
      <c r="F23" s="1470"/>
      <c r="G23" s="1470"/>
    </row>
    <row r="24" spans="1:7" x14ac:dyDescent="0.25">
      <c r="A24" s="1471" t="s">
        <v>450</v>
      </c>
      <c r="B24" s="1471"/>
      <c r="C24" s="1471"/>
      <c r="D24" s="1471"/>
      <c r="E24" s="1471"/>
      <c r="F24" s="1471"/>
      <c r="G24" s="1471"/>
    </row>
    <row r="25" spans="1:7" ht="13" x14ac:dyDescent="0.3">
      <c r="A25" s="1470" t="s">
        <v>451</v>
      </c>
      <c r="B25" s="1470"/>
      <c r="C25" s="1470"/>
      <c r="D25" s="1470"/>
      <c r="E25" s="1470"/>
      <c r="F25" s="1470"/>
      <c r="G25" s="1470"/>
    </row>
    <row r="26" spans="1:7" x14ac:dyDescent="0.25">
      <c r="A26" s="1471" t="s">
        <v>452</v>
      </c>
      <c r="B26" s="1471"/>
      <c r="C26" s="1471"/>
      <c r="D26" s="1471"/>
      <c r="E26" s="1471"/>
      <c r="F26" s="1471"/>
      <c r="G26" s="1471"/>
    </row>
    <row r="27" spans="1:7" ht="13.5" thickBot="1" x14ac:dyDescent="0.35">
      <c r="A27" s="1472" t="s">
        <v>1922</v>
      </c>
      <c r="B27" s="1472"/>
      <c r="C27" s="1472"/>
      <c r="D27" s="1472"/>
      <c r="E27" s="1472"/>
      <c r="F27" s="1472"/>
      <c r="G27" s="1472"/>
    </row>
    <row r="28" spans="1:7" ht="46.5" customHeight="1" thickBot="1" x14ac:dyDescent="0.3">
      <c r="A28" s="1473" t="s">
        <v>2121</v>
      </c>
      <c r="B28" s="1474"/>
      <c r="C28" s="1474"/>
      <c r="D28" s="1474"/>
      <c r="E28" s="1474"/>
      <c r="F28" s="1474"/>
      <c r="G28" s="351" t="s">
        <v>1796</v>
      </c>
    </row>
    <row r="29" spans="1:7" ht="15.75" customHeight="1" x14ac:dyDescent="0.25">
      <c r="A29" s="1475" t="s">
        <v>1154</v>
      </c>
      <c r="B29" s="1476"/>
      <c r="C29" s="1476"/>
      <c r="D29" s="1476"/>
      <c r="E29" s="1476"/>
      <c r="F29" s="1477"/>
      <c r="G29" s="279"/>
    </row>
    <row r="30" spans="1:7" ht="15.75" customHeight="1" x14ac:dyDescent="0.25">
      <c r="A30" s="1475"/>
      <c r="B30" s="1476"/>
      <c r="C30" s="1476"/>
      <c r="D30" s="1476"/>
      <c r="E30" s="1476"/>
      <c r="F30" s="1477"/>
      <c r="G30" s="283"/>
    </row>
    <row r="31" spans="1:7" ht="16.5" customHeight="1" x14ac:dyDescent="0.25">
      <c r="A31" s="1191"/>
      <c r="B31" s="1254"/>
      <c r="C31" s="1254"/>
      <c r="D31" s="1254"/>
      <c r="E31" s="1254"/>
      <c r="F31" s="1192"/>
      <c r="G31" s="279"/>
    </row>
    <row r="32" spans="1:7" ht="15.75" customHeight="1" x14ac:dyDescent="0.25">
      <c r="A32" s="1191"/>
      <c r="B32" s="1254"/>
      <c r="C32" s="1254"/>
      <c r="D32" s="1254"/>
      <c r="E32" s="1254"/>
      <c r="F32" s="1192"/>
      <c r="G32" s="248"/>
    </row>
    <row r="33" spans="1:7" ht="15.75" customHeight="1" thickBot="1" x14ac:dyDescent="0.3">
      <c r="A33" s="1191"/>
      <c r="B33" s="1254"/>
      <c r="C33" s="1254"/>
      <c r="D33" s="1254"/>
      <c r="E33" s="1254"/>
      <c r="F33" s="1192"/>
      <c r="G33" s="258"/>
    </row>
    <row r="34" spans="1:7" ht="15.75" customHeight="1" thickBot="1" x14ac:dyDescent="0.3">
      <c r="A34" s="1191"/>
      <c r="B34" s="1254"/>
      <c r="C34" s="1254"/>
      <c r="D34" s="1254"/>
      <c r="E34" s="1254"/>
      <c r="F34" s="1192"/>
      <c r="G34" s="352">
        <f>SUM(G30:G33)</f>
        <v>0</v>
      </c>
    </row>
    <row r="35" spans="1:7" ht="15.75" customHeight="1" x14ac:dyDescent="0.25">
      <c r="A35" s="1191"/>
      <c r="B35" s="1254"/>
      <c r="C35" s="1254"/>
      <c r="D35" s="1254"/>
      <c r="E35" s="1254"/>
      <c r="F35" s="1192"/>
      <c r="G35" s="254"/>
    </row>
    <row r="36" spans="1:7" ht="15.75" customHeight="1" x14ac:dyDescent="0.25">
      <c r="A36" s="1191"/>
      <c r="B36" s="1254"/>
      <c r="C36" s="1254"/>
      <c r="D36" s="1254"/>
      <c r="E36" s="1254"/>
      <c r="F36" s="1192"/>
      <c r="G36" s="254"/>
    </row>
    <row r="37" spans="1:7" ht="15.75" customHeight="1" x14ac:dyDescent="0.25">
      <c r="A37" s="1475" t="s">
        <v>1155</v>
      </c>
      <c r="B37" s="1476"/>
      <c r="C37" s="1476"/>
      <c r="D37" s="1476"/>
      <c r="E37" s="1476"/>
      <c r="F37" s="1477"/>
      <c r="G37" s="248"/>
    </row>
    <row r="38" spans="1:7" ht="15.75" customHeight="1" x14ac:dyDescent="0.25">
      <c r="A38" s="1191"/>
      <c r="B38" s="1254"/>
      <c r="C38" s="1254"/>
      <c r="D38" s="1254"/>
      <c r="E38" s="1254"/>
      <c r="F38" s="1192"/>
      <c r="G38" s="248"/>
    </row>
    <row r="39" spans="1:7" ht="15.75" customHeight="1" x14ac:dyDescent="0.25">
      <c r="A39" s="1191"/>
      <c r="B39" s="1254"/>
      <c r="C39" s="1254"/>
      <c r="D39" s="1254"/>
      <c r="E39" s="1254"/>
      <c r="F39" s="1192"/>
      <c r="G39" s="248"/>
    </row>
    <row r="40" spans="1:7" ht="15.75" customHeight="1" x14ac:dyDescent="0.25">
      <c r="A40" s="1191"/>
      <c r="B40" s="1254"/>
      <c r="C40" s="1254"/>
      <c r="D40" s="1254"/>
      <c r="E40" s="1254"/>
      <c r="F40" s="1192"/>
      <c r="G40" s="248"/>
    </row>
    <row r="41" spans="1:7" ht="15.75" customHeight="1" x14ac:dyDescent="0.25">
      <c r="A41" s="1191"/>
      <c r="B41" s="1254"/>
      <c r="C41" s="1254"/>
      <c r="D41" s="1254"/>
      <c r="E41" s="1254"/>
      <c r="F41" s="1192"/>
      <c r="G41" s="248"/>
    </row>
    <row r="42" spans="1:7" ht="15.75" customHeight="1" x14ac:dyDescent="0.25">
      <c r="A42" s="1191"/>
      <c r="B42" s="1254"/>
      <c r="C42" s="1254"/>
      <c r="D42" s="1254"/>
      <c r="E42" s="1254"/>
      <c r="F42" s="1192"/>
      <c r="G42" s="248"/>
    </row>
    <row r="43" spans="1:7" ht="15.75" customHeight="1" thickBot="1" x14ac:dyDescent="0.3">
      <c r="A43" s="1191"/>
      <c r="B43" s="1254"/>
      <c r="C43" s="1254"/>
      <c r="D43" s="1254"/>
      <c r="E43" s="1254"/>
      <c r="F43" s="1192"/>
      <c r="G43" s="258"/>
    </row>
    <row r="44" spans="1:7" ht="15.75" customHeight="1" thickBot="1" x14ac:dyDescent="0.3">
      <c r="A44" s="1191"/>
      <c r="B44" s="1254"/>
      <c r="C44" s="1254"/>
      <c r="D44" s="1254"/>
      <c r="E44" s="1254"/>
      <c r="F44" s="1192"/>
      <c r="G44" s="352">
        <f>SUM(G38:G43)</f>
        <v>0</v>
      </c>
    </row>
    <row r="45" spans="1:7" ht="15.75" customHeight="1" x14ac:dyDescent="0.25">
      <c r="A45" s="1191"/>
      <c r="B45" s="1254"/>
      <c r="C45" s="1254"/>
      <c r="D45" s="1254"/>
      <c r="E45" s="1254"/>
      <c r="F45" s="1192"/>
      <c r="G45" s="254"/>
    </row>
    <row r="46" spans="1:7" ht="15.75" customHeight="1" thickBot="1" x14ac:dyDescent="0.35">
      <c r="A46" s="1466"/>
      <c r="B46" s="1467"/>
      <c r="C46" s="1467"/>
      <c r="D46" s="1467"/>
      <c r="E46" s="1467"/>
      <c r="F46" s="1468"/>
      <c r="G46" s="349"/>
    </row>
  </sheetData>
  <mergeCells count="44">
    <mergeCell ref="A34:F34"/>
    <mergeCell ref="A35:F35"/>
    <mergeCell ref="A43:F43"/>
    <mergeCell ref="A44:F44"/>
    <mergeCell ref="G8:G9"/>
    <mergeCell ref="D8:D9"/>
    <mergeCell ref="C8:C9"/>
    <mergeCell ref="A8:B9"/>
    <mergeCell ref="A41:F41"/>
    <mergeCell ref="A39:F39"/>
    <mergeCell ref="A42:F42"/>
    <mergeCell ref="A36:F36"/>
    <mergeCell ref="A20:B20"/>
    <mergeCell ref="A21:B21"/>
    <mergeCell ref="A18:B18"/>
    <mergeCell ref="A19:B19"/>
    <mergeCell ref="A14:B14"/>
    <mergeCell ref="A15:B15"/>
    <mergeCell ref="A16:B16"/>
    <mergeCell ref="A17:B17"/>
    <mergeCell ref="A11:B11"/>
    <mergeCell ref="A10:B10"/>
    <mergeCell ref="A12:B12"/>
    <mergeCell ref="A13:B13"/>
    <mergeCell ref="A4:G4"/>
    <mergeCell ref="A5:G5"/>
    <mergeCell ref="A6:G6"/>
    <mergeCell ref="E8:F8"/>
    <mergeCell ref="A40:F40"/>
    <mergeCell ref="A45:F45"/>
    <mergeCell ref="A46:F46"/>
    <mergeCell ref="A22:G23"/>
    <mergeCell ref="A24:G24"/>
    <mergeCell ref="A25:G25"/>
    <mergeCell ref="A26:G26"/>
    <mergeCell ref="A27:G27"/>
    <mergeCell ref="A28:F28"/>
    <mergeCell ref="A29:F29"/>
    <mergeCell ref="A30:F30"/>
    <mergeCell ref="A31:F31"/>
    <mergeCell ref="A37:F37"/>
    <mergeCell ref="A38:F38"/>
    <mergeCell ref="A32:F32"/>
    <mergeCell ref="A33:F33"/>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1">
    <pageSetUpPr fitToPage="1"/>
  </sheetPr>
  <dimension ref="A1:J30"/>
  <sheetViews>
    <sheetView zoomScale="85" zoomScaleNormal="85" workbookViewId="0">
      <selection activeCell="A29" sqref="A29"/>
    </sheetView>
  </sheetViews>
  <sheetFormatPr defaultRowHeight="12.5" x14ac:dyDescent="0.25"/>
  <cols>
    <col min="1" max="1" width="31.7265625" customWidth="1"/>
    <col min="2" max="2" width="11.26953125" customWidth="1"/>
    <col min="3" max="4" width="10.26953125" customWidth="1"/>
    <col min="5" max="5" width="10.7265625" customWidth="1"/>
    <col min="6" max="7" width="12.26953125" customWidth="1"/>
    <col min="8" max="9" width="12.7265625" customWidth="1"/>
    <col min="10" max="10" width="12.54296875" customWidth="1"/>
  </cols>
  <sheetData>
    <row r="1" spans="1:10" x14ac:dyDescent="0.25">
      <c r="A1" s="619">
        <f>Title!B12</f>
        <v>0</v>
      </c>
      <c r="I1" s="1478" t="str">
        <f>'39'!G1</f>
        <v>For The Year Ended</v>
      </c>
      <c r="J1" s="1479"/>
    </row>
    <row r="2" spans="1:10" ht="13" thickBot="1" x14ac:dyDescent="0.3">
      <c r="A2" t="s">
        <v>8</v>
      </c>
      <c r="I2" s="959">
        <f>'39'!G2</f>
        <v>45657</v>
      </c>
      <c r="J2" s="960"/>
    </row>
    <row r="4" spans="1:10" ht="13" x14ac:dyDescent="0.3">
      <c r="A4" s="895" t="s">
        <v>932</v>
      </c>
      <c r="B4" s="895"/>
      <c r="C4" s="895"/>
      <c r="D4" s="895"/>
      <c r="E4" s="895"/>
      <c r="F4" s="895"/>
      <c r="G4" s="895"/>
      <c r="H4" s="895"/>
      <c r="I4" s="895"/>
      <c r="J4" s="895"/>
    </row>
    <row r="5" spans="1:10" x14ac:dyDescent="0.25">
      <c r="A5" s="1103" t="s">
        <v>1630</v>
      </c>
      <c r="B5" s="1103"/>
      <c r="C5" s="1103"/>
      <c r="D5" s="1103"/>
      <c r="E5" s="1103"/>
      <c r="F5" s="1103"/>
      <c r="G5" s="1103"/>
      <c r="H5" s="1103"/>
      <c r="I5" s="1103"/>
      <c r="J5" s="1103"/>
    </row>
    <row r="6" spans="1:10" ht="13" x14ac:dyDescent="0.3">
      <c r="A6" s="1112" t="s">
        <v>1362</v>
      </c>
      <c r="B6" s="1112"/>
      <c r="C6" s="1112"/>
      <c r="D6" s="1112"/>
      <c r="E6" s="1112"/>
      <c r="F6" s="1112"/>
      <c r="G6" s="1112"/>
      <c r="H6" s="1112"/>
      <c r="I6" s="1112"/>
      <c r="J6" s="1112"/>
    </row>
    <row r="7" spans="1:10" ht="13" thickBot="1" x14ac:dyDescent="0.3">
      <c r="A7" s="66"/>
      <c r="B7" s="66"/>
      <c r="C7" s="66"/>
      <c r="D7" s="66"/>
      <c r="E7" s="66"/>
      <c r="F7" s="66"/>
      <c r="G7" s="66"/>
      <c r="H7" s="33"/>
      <c r="I7" s="33"/>
      <c r="J7" s="33"/>
    </row>
    <row r="8" spans="1:10" ht="13" thickBot="1" x14ac:dyDescent="0.3">
      <c r="A8" s="1092" t="s">
        <v>1183</v>
      </c>
      <c r="B8" s="1092" t="s">
        <v>1186</v>
      </c>
      <c r="C8" s="1092" t="s">
        <v>1172</v>
      </c>
      <c r="D8" s="1092" t="s">
        <v>1173</v>
      </c>
      <c r="E8" s="1094" t="s">
        <v>1185</v>
      </c>
      <c r="F8" s="1096"/>
      <c r="G8" s="1212" t="s">
        <v>1182</v>
      </c>
      <c r="H8" s="1213"/>
      <c r="I8" s="1213"/>
      <c r="J8" s="1214"/>
    </row>
    <row r="9" spans="1:10" ht="37.5" customHeight="1" thickBot="1" x14ac:dyDescent="0.3">
      <c r="A9" s="1480"/>
      <c r="B9" s="1480"/>
      <c r="C9" s="1480"/>
      <c r="D9" s="1480"/>
      <c r="E9" s="1097"/>
      <c r="F9" s="1099"/>
      <c r="G9" s="1297" t="s">
        <v>1180</v>
      </c>
      <c r="H9" s="1296"/>
      <c r="I9" s="1295" t="s">
        <v>1181</v>
      </c>
      <c r="J9" s="1296"/>
    </row>
    <row r="10" spans="1:10" ht="30" customHeight="1" thickBot="1" x14ac:dyDescent="0.3">
      <c r="A10" s="1093"/>
      <c r="B10" s="1093"/>
      <c r="C10" s="1093"/>
      <c r="D10" s="1093"/>
      <c r="E10" s="70" t="s">
        <v>1174</v>
      </c>
      <c r="F10" s="70" t="s">
        <v>1175</v>
      </c>
      <c r="G10" s="70" t="s">
        <v>1176</v>
      </c>
      <c r="H10" s="70" t="s">
        <v>1177</v>
      </c>
      <c r="I10" s="70" t="s">
        <v>1178</v>
      </c>
      <c r="J10" s="68" t="s">
        <v>1179</v>
      </c>
    </row>
    <row r="11" spans="1:10" ht="16.5" customHeight="1" x14ac:dyDescent="0.25">
      <c r="A11" s="55" t="s">
        <v>1152</v>
      </c>
      <c r="B11" s="229"/>
      <c r="C11" s="229"/>
      <c r="D11" s="229"/>
      <c r="E11" s="229"/>
      <c r="F11" s="229">
        <v>0</v>
      </c>
      <c r="G11" s="229"/>
      <c r="H11" s="229"/>
      <c r="I11" s="229"/>
      <c r="J11" s="279"/>
    </row>
    <row r="12" spans="1:10" ht="16.5" customHeight="1" x14ac:dyDescent="0.25">
      <c r="A12" s="131" t="s">
        <v>1153</v>
      </c>
      <c r="B12" s="248"/>
      <c r="C12" s="248"/>
      <c r="D12" s="248"/>
      <c r="E12" s="248"/>
      <c r="F12" s="248">
        <v>0</v>
      </c>
      <c r="G12" s="248"/>
      <c r="H12" s="248"/>
      <c r="I12" s="248"/>
      <c r="J12" s="283"/>
    </row>
    <row r="13" spans="1:10" ht="16.5" customHeight="1" x14ac:dyDescent="0.25">
      <c r="A13" s="131"/>
      <c r="B13" s="248"/>
      <c r="C13" s="248"/>
      <c r="D13" s="248"/>
      <c r="E13" s="248"/>
      <c r="F13" s="248">
        <v>0</v>
      </c>
      <c r="G13" s="248"/>
      <c r="H13" s="248"/>
      <c r="I13" s="248"/>
      <c r="J13" s="283"/>
    </row>
    <row r="14" spans="1:10" ht="16.5" customHeight="1" x14ac:dyDescent="0.25">
      <c r="A14" s="131"/>
      <c r="B14" s="248"/>
      <c r="C14" s="248"/>
      <c r="D14" s="248"/>
      <c r="E14" s="248"/>
      <c r="F14" s="248">
        <v>0</v>
      </c>
      <c r="G14" s="248"/>
      <c r="H14" s="248"/>
      <c r="I14" s="248"/>
      <c r="J14" s="283"/>
    </row>
    <row r="15" spans="1:10" ht="16.5" customHeight="1" x14ac:dyDescent="0.25">
      <c r="A15" s="131"/>
      <c r="B15" s="248"/>
      <c r="C15" s="248"/>
      <c r="D15" s="248"/>
      <c r="E15" s="248"/>
      <c r="F15" s="248">
        <v>0</v>
      </c>
      <c r="G15" s="248"/>
      <c r="H15" s="248"/>
      <c r="I15" s="248"/>
      <c r="J15" s="283"/>
    </row>
    <row r="16" spans="1:10" ht="16.5" customHeight="1" x14ac:dyDescent="0.25">
      <c r="A16" s="131"/>
      <c r="B16" s="248"/>
      <c r="C16" s="248"/>
      <c r="D16" s="248"/>
      <c r="E16" s="248"/>
      <c r="F16" s="248">
        <v>0</v>
      </c>
      <c r="G16" s="248"/>
      <c r="H16" s="248"/>
      <c r="I16" s="248"/>
      <c r="J16" s="283"/>
    </row>
    <row r="17" spans="1:10" ht="16.5" customHeight="1" x14ac:dyDescent="0.25">
      <c r="A17" s="131"/>
      <c r="B17" s="248"/>
      <c r="C17" s="248"/>
      <c r="D17" s="248"/>
      <c r="E17" s="248"/>
      <c r="F17" s="248">
        <v>0</v>
      </c>
      <c r="G17" s="248"/>
      <c r="H17" s="248"/>
      <c r="I17" s="248"/>
      <c r="J17" s="283"/>
    </row>
    <row r="18" spans="1:10" ht="16.5" customHeight="1" x14ac:dyDescent="0.25">
      <c r="A18" s="131"/>
      <c r="B18" s="248"/>
      <c r="C18" s="248"/>
      <c r="D18" s="248"/>
      <c r="E18" s="248"/>
      <c r="F18" s="248">
        <v>0</v>
      </c>
      <c r="G18" s="248"/>
      <c r="H18" s="248"/>
      <c r="I18" s="248"/>
      <c r="J18" s="283"/>
    </row>
    <row r="19" spans="1:10" ht="16.5" customHeight="1" x14ac:dyDescent="0.25">
      <c r="A19" s="131"/>
      <c r="B19" s="248"/>
      <c r="C19" s="248"/>
      <c r="D19" s="248"/>
      <c r="E19" s="248"/>
      <c r="F19" s="248">
        <v>0</v>
      </c>
      <c r="G19" s="248"/>
      <c r="H19" s="248"/>
      <c r="I19" s="248"/>
      <c r="J19" s="283"/>
    </row>
    <row r="20" spans="1:10" ht="16.5" customHeight="1" x14ac:dyDescent="0.25">
      <c r="A20" s="131"/>
      <c r="B20" s="248"/>
      <c r="C20" s="248"/>
      <c r="D20" s="248"/>
      <c r="E20" s="248"/>
      <c r="F20" s="248">
        <v>0</v>
      </c>
      <c r="G20" s="248"/>
      <c r="H20" s="248"/>
      <c r="I20" s="248"/>
      <c r="J20" s="283"/>
    </row>
    <row r="21" spans="1:10" ht="16.5" customHeight="1" x14ac:dyDescent="0.25">
      <c r="A21" s="131"/>
      <c r="B21" s="248"/>
      <c r="C21" s="248"/>
      <c r="D21" s="248"/>
      <c r="E21" s="248"/>
      <c r="F21" s="248">
        <v>0</v>
      </c>
      <c r="G21" s="248"/>
      <c r="H21" s="248"/>
      <c r="I21" s="248"/>
      <c r="J21" s="283"/>
    </row>
    <row r="22" spans="1:10" ht="16.5" customHeight="1" x14ac:dyDescent="0.25">
      <c r="A22" s="131"/>
      <c r="B22" s="248"/>
      <c r="C22" s="248"/>
      <c r="D22" s="248"/>
      <c r="E22" s="248"/>
      <c r="F22" s="248">
        <v>0</v>
      </c>
      <c r="G22" s="248"/>
      <c r="H22" s="248"/>
      <c r="I22" s="248"/>
      <c r="J22" s="283"/>
    </row>
    <row r="23" spans="1:10" ht="16.5" customHeight="1" x14ac:dyDescent="0.25">
      <c r="A23" s="131"/>
      <c r="B23" s="248"/>
      <c r="C23" s="248"/>
      <c r="D23" s="248"/>
      <c r="E23" s="248"/>
      <c r="F23" s="248">
        <v>0</v>
      </c>
      <c r="G23" s="248"/>
      <c r="H23" s="248"/>
      <c r="I23" s="248"/>
      <c r="J23" s="283"/>
    </row>
    <row r="24" spans="1:10" ht="16.5" customHeight="1" x14ac:dyDescent="0.25">
      <c r="A24" s="131"/>
      <c r="B24" s="248"/>
      <c r="C24" s="248"/>
      <c r="D24" s="248"/>
      <c r="E24" s="248"/>
      <c r="F24" s="248">
        <v>0</v>
      </c>
      <c r="G24" s="248"/>
      <c r="H24" s="248"/>
      <c r="I24" s="248"/>
      <c r="J24" s="283"/>
    </row>
    <row r="25" spans="1:10" ht="16.5" customHeight="1" x14ac:dyDescent="0.25">
      <c r="A25" s="131"/>
      <c r="B25" s="248"/>
      <c r="C25" s="248"/>
      <c r="D25" s="248"/>
      <c r="E25" s="248"/>
      <c r="F25" s="248">
        <v>0</v>
      </c>
      <c r="G25" s="248"/>
      <c r="H25" s="248"/>
      <c r="I25" s="248"/>
      <c r="J25" s="283"/>
    </row>
    <row r="26" spans="1:10" ht="16.5" customHeight="1" x14ac:dyDescent="0.25">
      <c r="A26" s="131"/>
      <c r="B26" s="248"/>
      <c r="C26" s="248"/>
      <c r="D26" s="248"/>
      <c r="E26" s="248"/>
      <c r="F26" s="248">
        <v>0</v>
      </c>
      <c r="G26" s="248"/>
      <c r="H26" s="248"/>
      <c r="I26" s="248"/>
      <c r="J26" s="283"/>
    </row>
    <row r="27" spans="1:10" ht="16.5" customHeight="1" x14ac:dyDescent="0.25">
      <c r="A27" s="131"/>
      <c r="B27" s="248"/>
      <c r="C27" s="248"/>
      <c r="D27" s="248"/>
      <c r="E27" s="248"/>
      <c r="F27" s="248">
        <v>0</v>
      </c>
      <c r="G27" s="248"/>
      <c r="H27" s="248"/>
      <c r="I27" s="248"/>
      <c r="J27" s="283"/>
    </row>
    <row r="28" spans="1:10" ht="16.5" customHeight="1" thickBot="1" x14ac:dyDescent="0.3">
      <c r="A28" s="169"/>
      <c r="B28" s="258"/>
      <c r="C28" s="258"/>
      <c r="D28" s="258"/>
      <c r="E28" s="258"/>
      <c r="F28" s="258">
        <v>0</v>
      </c>
      <c r="G28" s="258"/>
      <c r="H28" s="258"/>
      <c r="I28" s="258"/>
      <c r="J28" s="297"/>
    </row>
    <row r="29" spans="1:10" x14ac:dyDescent="0.25">
      <c r="A29" t="s">
        <v>483</v>
      </c>
    </row>
    <row r="30" spans="1:10" x14ac:dyDescent="0.25">
      <c r="A30" t="s">
        <v>1184</v>
      </c>
    </row>
  </sheetData>
  <mergeCells count="13">
    <mergeCell ref="I1:J1"/>
    <mergeCell ref="E8:F9"/>
    <mergeCell ref="G9:H9"/>
    <mergeCell ref="I9:J9"/>
    <mergeCell ref="G8:J8"/>
    <mergeCell ref="A6:J6"/>
    <mergeCell ref="A5:J5"/>
    <mergeCell ref="A4:J4"/>
    <mergeCell ref="I2:J2"/>
    <mergeCell ref="A8:A10"/>
    <mergeCell ref="B8:B10"/>
    <mergeCell ref="C8:C10"/>
    <mergeCell ref="D8:D10"/>
  </mergeCells>
  <phoneticPr fontId="0" type="noConversion"/>
  <printOptions horizontalCentered="1"/>
  <pageMargins left="0" right="0" top="1" bottom="1" header="0" footer="0.5"/>
  <pageSetup scale="97" orientation="landscape" r:id="rId1"/>
  <headerFooter alignWithMargins="0">
    <oddFooter>&amp;A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2">
    <pageSetUpPr fitToPage="1"/>
  </sheetPr>
  <dimension ref="A1:H45"/>
  <sheetViews>
    <sheetView workbookViewId="0">
      <selection activeCell="H10" sqref="H10"/>
    </sheetView>
  </sheetViews>
  <sheetFormatPr defaultRowHeight="12.5" x14ac:dyDescent="0.25"/>
  <cols>
    <col min="7" max="7" width="17.453125" bestFit="1" customWidth="1"/>
    <col min="8" max="8" width="17.7265625" bestFit="1" customWidth="1"/>
  </cols>
  <sheetData>
    <row r="1" spans="1:8" x14ac:dyDescent="0.25">
      <c r="A1" s="619">
        <f>Title!B12</f>
        <v>0</v>
      </c>
      <c r="B1" s="2"/>
      <c r="C1" s="2"/>
      <c r="D1" s="2"/>
      <c r="E1" s="2"/>
      <c r="F1" s="2"/>
      <c r="H1" s="629" t="str">
        <f>'40'!I1</f>
        <v>For The Year Ended</v>
      </c>
    </row>
    <row r="2" spans="1:8" ht="13" thickBot="1" x14ac:dyDescent="0.3">
      <c r="A2" t="s">
        <v>8</v>
      </c>
      <c r="H2" s="165">
        <f>'40'!I2</f>
        <v>45657</v>
      </c>
    </row>
    <row r="3" spans="1:8" x14ac:dyDescent="0.25">
      <c r="A3" s="2"/>
    </row>
    <row r="4" spans="1:8" ht="25.5" customHeight="1" x14ac:dyDescent="0.3">
      <c r="A4" s="1238" t="s">
        <v>202</v>
      </c>
      <c r="B4" s="1238"/>
      <c r="C4" s="1238"/>
      <c r="D4" s="1238"/>
      <c r="E4" s="1238"/>
      <c r="F4" s="1238"/>
      <c r="G4" s="1238"/>
      <c r="H4" s="1238"/>
    </row>
    <row r="5" spans="1:8" x14ac:dyDescent="0.25">
      <c r="A5" s="1490" t="s">
        <v>1924</v>
      </c>
      <c r="B5" s="955"/>
      <c r="C5" s="955"/>
      <c r="D5" s="955"/>
      <c r="E5" s="955"/>
      <c r="F5" s="955"/>
      <c r="G5" s="955"/>
      <c r="H5" s="955"/>
    </row>
    <row r="6" spans="1:8" ht="13" x14ac:dyDescent="0.3">
      <c r="A6" s="928" t="s">
        <v>1362</v>
      </c>
      <c r="B6" s="928"/>
      <c r="C6" s="928"/>
      <c r="D6" s="928"/>
      <c r="E6" s="928"/>
      <c r="F6" s="928"/>
      <c r="G6" s="928"/>
      <c r="H6" s="928"/>
    </row>
    <row r="7" spans="1:8" ht="13.5" thickBot="1" x14ac:dyDescent="0.35">
      <c r="A7" s="1423" t="s">
        <v>1923</v>
      </c>
      <c r="B7" s="1423"/>
      <c r="C7" s="1423"/>
      <c r="D7" s="1423"/>
      <c r="E7" s="1423"/>
      <c r="F7" s="1423"/>
      <c r="G7" s="1423"/>
      <c r="H7" s="1423"/>
    </row>
    <row r="8" spans="1:8" x14ac:dyDescent="0.25">
      <c r="A8" s="1094" t="s">
        <v>2122</v>
      </c>
      <c r="B8" s="1095"/>
      <c r="C8" s="1095"/>
      <c r="D8" s="1095"/>
      <c r="E8" s="1095"/>
      <c r="F8" s="1096"/>
      <c r="G8" s="1092" t="s">
        <v>1187</v>
      </c>
      <c r="H8" s="1096" t="s">
        <v>2123</v>
      </c>
    </row>
    <row r="9" spans="1:8" ht="12.75" customHeight="1" thickBot="1" x14ac:dyDescent="0.3">
      <c r="A9" s="1097"/>
      <c r="B9" s="1098"/>
      <c r="C9" s="1098"/>
      <c r="D9" s="1098"/>
      <c r="E9" s="1098"/>
      <c r="F9" s="1099"/>
      <c r="G9" s="1093"/>
      <c r="H9" s="1099"/>
    </row>
    <row r="10" spans="1:8" ht="16.5" customHeight="1" x14ac:dyDescent="0.3">
      <c r="A10" s="1487" t="s">
        <v>1156</v>
      </c>
      <c r="B10" s="1488"/>
      <c r="C10" s="1488"/>
      <c r="D10" s="1488"/>
      <c r="E10" s="1488"/>
      <c r="F10" s="1489"/>
      <c r="G10" s="60"/>
      <c r="H10" s="284"/>
    </row>
    <row r="11" spans="1:8" ht="16.5" customHeight="1" x14ac:dyDescent="0.25">
      <c r="A11" s="1481"/>
      <c r="B11" s="1482"/>
      <c r="C11" s="1482"/>
      <c r="D11" s="1482"/>
      <c r="E11" s="1482"/>
      <c r="F11" s="1483"/>
      <c r="G11" s="131"/>
      <c r="H11" s="283"/>
    </row>
    <row r="12" spans="1:8" ht="16.5" customHeight="1" x14ac:dyDescent="0.25">
      <c r="A12" s="1481"/>
      <c r="B12" s="1482"/>
      <c r="C12" s="1482"/>
      <c r="D12" s="1482"/>
      <c r="E12" s="1482"/>
      <c r="F12" s="1483"/>
      <c r="G12" s="131"/>
      <c r="H12" s="283"/>
    </row>
    <row r="13" spans="1:8" ht="16.5" customHeight="1" x14ac:dyDescent="0.25">
      <c r="A13" s="1481"/>
      <c r="B13" s="1482"/>
      <c r="C13" s="1482"/>
      <c r="D13" s="1482"/>
      <c r="E13" s="1482"/>
      <c r="F13" s="1483"/>
      <c r="G13" s="131"/>
      <c r="H13" s="283"/>
    </row>
    <row r="14" spans="1:8" ht="16.5" customHeight="1" thickBot="1" x14ac:dyDescent="0.3">
      <c r="A14" s="1481"/>
      <c r="B14" s="1482"/>
      <c r="C14" s="1482"/>
      <c r="D14" s="1482"/>
      <c r="E14" s="1482"/>
      <c r="F14" s="1483"/>
      <c r="G14" s="131"/>
      <c r="H14" s="258"/>
    </row>
    <row r="15" spans="1:8" ht="16.5" customHeight="1" thickBot="1" x14ac:dyDescent="0.3">
      <c r="A15" s="1481"/>
      <c r="B15" s="1482"/>
      <c r="C15" s="1482"/>
      <c r="D15" s="1482"/>
      <c r="E15" s="1482"/>
      <c r="F15" s="1483"/>
      <c r="G15" s="131"/>
      <c r="H15" s="352">
        <f>SUM(H11:H14)</f>
        <v>0</v>
      </c>
    </row>
    <row r="16" spans="1:8" ht="16.5" customHeight="1" x14ac:dyDescent="0.25">
      <c r="A16" s="1481"/>
      <c r="B16" s="1482"/>
      <c r="C16" s="1482"/>
      <c r="D16" s="1482"/>
      <c r="E16" s="1482"/>
      <c r="F16" s="1483"/>
      <c r="G16" s="131"/>
      <c r="H16" s="284"/>
    </row>
    <row r="17" spans="1:8" ht="16.5" customHeight="1" x14ac:dyDescent="0.3">
      <c r="A17" s="1484" t="s">
        <v>1157</v>
      </c>
      <c r="B17" s="1485"/>
      <c r="C17" s="1485"/>
      <c r="D17" s="1485"/>
      <c r="E17" s="1485"/>
      <c r="F17" s="1486"/>
      <c r="G17" s="131"/>
      <c r="H17" s="283"/>
    </row>
    <row r="18" spans="1:8" ht="16.5" customHeight="1" x14ac:dyDescent="0.25">
      <c r="A18" s="1481"/>
      <c r="B18" s="1482"/>
      <c r="C18" s="1482"/>
      <c r="D18" s="1482"/>
      <c r="E18" s="1482"/>
      <c r="F18" s="1483"/>
      <c r="G18" s="131"/>
      <c r="H18" s="283"/>
    </row>
    <row r="19" spans="1:8" ht="16.5" customHeight="1" x14ac:dyDescent="0.25">
      <c r="A19" s="1481"/>
      <c r="B19" s="1482"/>
      <c r="C19" s="1482"/>
      <c r="D19" s="1482"/>
      <c r="E19" s="1482"/>
      <c r="F19" s="1483"/>
      <c r="G19" s="131"/>
      <c r="H19" s="283"/>
    </row>
    <row r="20" spans="1:8" ht="16.5" customHeight="1" x14ac:dyDescent="0.25">
      <c r="A20" s="1481"/>
      <c r="B20" s="1482"/>
      <c r="C20" s="1482"/>
      <c r="D20" s="1482"/>
      <c r="E20" s="1482"/>
      <c r="F20" s="1483"/>
      <c r="G20" s="131"/>
      <c r="H20" s="283"/>
    </row>
    <row r="21" spans="1:8" ht="16.5" customHeight="1" thickBot="1" x14ac:dyDescent="0.3">
      <c r="A21" s="1481"/>
      <c r="B21" s="1482"/>
      <c r="C21" s="1482"/>
      <c r="D21" s="1482"/>
      <c r="E21" s="1482"/>
      <c r="F21" s="1483"/>
      <c r="G21" s="131"/>
      <c r="H21" s="258"/>
    </row>
    <row r="22" spans="1:8" ht="16.5" customHeight="1" thickBot="1" x14ac:dyDescent="0.3">
      <c r="A22" s="1481"/>
      <c r="B22" s="1482"/>
      <c r="C22" s="1482"/>
      <c r="D22" s="1482"/>
      <c r="E22" s="1482"/>
      <c r="F22" s="1483"/>
      <c r="G22" s="131"/>
      <c r="H22" s="352">
        <f>SUM(H18:H21)</f>
        <v>0</v>
      </c>
    </row>
    <row r="23" spans="1:8" ht="16.5" customHeight="1" x14ac:dyDescent="0.25">
      <c r="A23" s="1481"/>
      <c r="B23" s="1482"/>
      <c r="C23" s="1482"/>
      <c r="D23" s="1482"/>
      <c r="E23" s="1482"/>
      <c r="F23" s="1483"/>
      <c r="G23" s="131"/>
      <c r="H23" s="284"/>
    </row>
    <row r="24" spans="1:8" ht="16.5" customHeight="1" x14ac:dyDescent="0.3">
      <c r="A24" s="1484" t="s">
        <v>1158</v>
      </c>
      <c r="B24" s="1485"/>
      <c r="C24" s="1485"/>
      <c r="D24" s="1485"/>
      <c r="E24" s="1485"/>
      <c r="F24" s="1486"/>
      <c r="G24" s="131"/>
      <c r="H24" s="283"/>
    </row>
    <row r="25" spans="1:8" ht="16.5" customHeight="1" x14ac:dyDescent="0.25">
      <c r="A25" s="1481"/>
      <c r="B25" s="1482"/>
      <c r="C25" s="1482"/>
      <c r="D25" s="1482"/>
      <c r="E25" s="1482"/>
      <c r="F25" s="1483"/>
      <c r="G25" s="131"/>
      <c r="H25" s="283"/>
    </row>
    <row r="26" spans="1:8" ht="16.5" customHeight="1" x14ac:dyDescent="0.25">
      <c r="A26" s="1481"/>
      <c r="B26" s="1482"/>
      <c r="C26" s="1482"/>
      <c r="D26" s="1482"/>
      <c r="E26" s="1482"/>
      <c r="F26" s="1483"/>
      <c r="G26" s="131"/>
      <c r="H26" s="283"/>
    </row>
    <row r="27" spans="1:8" ht="16.5" customHeight="1" x14ac:dyDescent="0.25">
      <c r="A27" s="1481"/>
      <c r="B27" s="1482"/>
      <c r="C27" s="1482"/>
      <c r="D27" s="1482"/>
      <c r="E27" s="1482"/>
      <c r="F27" s="1483"/>
      <c r="G27" s="131"/>
      <c r="H27" s="283"/>
    </row>
    <row r="28" spans="1:8" ht="16.5" customHeight="1" x14ac:dyDescent="0.25">
      <c r="A28" s="1481"/>
      <c r="B28" s="1482"/>
      <c r="C28" s="1482"/>
      <c r="D28" s="1482"/>
      <c r="E28" s="1482"/>
      <c r="F28" s="1483"/>
      <c r="G28" s="131"/>
      <c r="H28" s="283"/>
    </row>
    <row r="29" spans="1:8" ht="16.5" customHeight="1" thickBot="1" x14ac:dyDescent="0.3">
      <c r="A29" s="1481"/>
      <c r="B29" s="1482"/>
      <c r="C29" s="1482"/>
      <c r="D29" s="1482"/>
      <c r="E29" s="1482"/>
      <c r="F29" s="1483"/>
      <c r="G29" s="131"/>
      <c r="H29" s="258"/>
    </row>
    <row r="30" spans="1:8" ht="15.75" customHeight="1" thickBot="1" x14ac:dyDescent="0.3">
      <c r="A30" s="1481"/>
      <c r="B30" s="1482"/>
      <c r="C30" s="1482"/>
      <c r="D30" s="1482"/>
      <c r="E30" s="1482"/>
      <c r="F30" s="1483"/>
      <c r="G30" s="131"/>
      <c r="H30" s="352">
        <f>SUM(H25:H29)</f>
        <v>0</v>
      </c>
    </row>
    <row r="31" spans="1:8" ht="16.5" customHeight="1" x14ac:dyDescent="0.25">
      <c r="A31" s="1481"/>
      <c r="B31" s="1482"/>
      <c r="C31" s="1482"/>
      <c r="D31" s="1482"/>
      <c r="E31" s="1482"/>
      <c r="F31" s="1483"/>
      <c r="G31" s="131"/>
      <c r="H31" s="284"/>
    </row>
    <row r="32" spans="1:8" ht="16.5" customHeight="1" x14ac:dyDescent="0.3">
      <c r="A32" s="1484" t="s">
        <v>1159</v>
      </c>
      <c r="B32" s="1485"/>
      <c r="C32" s="1485"/>
      <c r="D32" s="1485"/>
      <c r="E32" s="1485"/>
      <c r="F32" s="1486"/>
      <c r="G32" s="131"/>
      <c r="H32" s="283"/>
    </row>
    <row r="33" spans="1:8" ht="16.5" customHeight="1" x14ac:dyDescent="0.25">
      <c r="A33" s="1481"/>
      <c r="B33" s="1482"/>
      <c r="C33" s="1482"/>
      <c r="D33" s="1482"/>
      <c r="E33" s="1482"/>
      <c r="F33" s="1483"/>
      <c r="G33" s="131"/>
      <c r="H33" s="283"/>
    </row>
    <row r="34" spans="1:8" ht="16.5" customHeight="1" x14ac:dyDescent="0.25">
      <c r="A34" s="1481"/>
      <c r="B34" s="1482"/>
      <c r="C34" s="1482"/>
      <c r="D34" s="1482"/>
      <c r="E34" s="1482"/>
      <c r="F34" s="1483"/>
      <c r="G34" s="131"/>
      <c r="H34" s="283"/>
    </row>
    <row r="35" spans="1:8" ht="16.5" customHeight="1" x14ac:dyDescent="0.25">
      <c r="A35" s="1481"/>
      <c r="B35" s="1482"/>
      <c r="C35" s="1482"/>
      <c r="D35" s="1482"/>
      <c r="E35" s="1482"/>
      <c r="F35" s="1483"/>
      <c r="G35" s="131"/>
      <c r="H35" s="283"/>
    </row>
    <row r="36" spans="1:8" ht="16.5" customHeight="1" x14ac:dyDescent="0.25">
      <c r="A36" s="1481"/>
      <c r="B36" s="1482"/>
      <c r="C36" s="1482"/>
      <c r="D36" s="1482"/>
      <c r="E36" s="1482"/>
      <c r="F36" s="1483"/>
      <c r="G36" s="131"/>
      <c r="H36" s="283"/>
    </row>
    <row r="37" spans="1:8" ht="16.5" customHeight="1" x14ac:dyDescent="0.25">
      <c r="A37" s="1481"/>
      <c r="B37" s="1482"/>
      <c r="C37" s="1482"/>
      <c r="D37" s="1482"/>
      <c r="E37" s="1482"/>
      <c r="F37" s="1483"/>
      <c r="G37" s="131"/>
      <c r="H37" s="283"/>
    </row>
    <row r="38" spans="1:8" ht="16.5" customHeight="1" thickBot="1" x14ac:dyDescent="0.3">
      <c r="A38" s="1481"/>
      <c r="B38" s="1482"/>
      <c r="C38" s="1482"/>
      <c r="D38" s="1482"/>
      <c r="E38" s="1482"/>
      <c r="F38" s="1483"/>
      <c r="G38" s="131"/>
      <c r="H38" s="258"/>
    </row>
    <row r="39" spans="1:8" ht="16.5" customHeight="1" thickBot="1" x14ac:dyDescent="0.3">
      <c r="A39" s="1481"/>
      <c r="B39" s="1482"/>
      <c r="C39" s="1482"/>
      <c r="D39" s="1482"/>
      <c r="E39" s="1482"/>
      <c r="F39" s="1483"/>
      <c r="G39" s="131"/>
      <c r="H39" s="352">
        <f>SUM(H33:H38)</f>
        <v>0</v>
      </c>
    </row>
    <row r="40" spans="1:8" ht="16.5" customHeight="1" x14ac:dyDescent="0.25">
      <c r="A40" s="1481"/>
      <c r="B40" s="1482"/>
      <c r="C40" s="1482"/>
      <c r="D40" s="1482"/>
      <c r="E40" s="1482"/>
      <c r="F40" s="1483"/>
      <c r="G40" s="131"/>
      <c r="H40" s="284"/>
    </row>
    <row r="41" spans="1:8" ht="16.5" customHeight="1" x14ac:dyDescent="0.25">
      <c r="A41" s="1481"/>
      <c r="B41" s="1482"/>
      <c r="C41" s="1482"/>
      <c r="D41" s="1482"/>
      <c r="E41" s="1482"/>
      <c r="F41" s="1483"/>
      <c r="G41" s="131"/>
      <c r="H41" s="283"/>
    </row>
    <row r="42" spans="1:8" ht="16.5" customHeight="1" x14ac:dyDescent="0.25">
      <c r="A42" s="1481"/>
      <c r="B42" s="1482"/>
      <c r="C42" s="1482"/>
      <c r="D42" s="1482"/>
      <c r="E42" s="1482"/>
      <c r="F42" s="1483"/>
      <c r="G42" s="131"/>
      <c r="H42" s="283"/>
    </row>
    <row r="43" spans="1:8" ht="16.5" customHeight="1" x14ac:dyDescent="0.25">
      <c r="A43" s="1481"/>
      <c r="B43" s="1482"/>
      <c r="C43" s="1482"/>
      <c r="D43" s="1482"/>
      <c r="E43" s="1482"/>
      <c r="F43" s="1483"/>
      <c r="G43" s="131"/>
      <c r="H43" s="283"/>
    </row>
    <row r="44" spans="1:8" ht="16.5" customHeight="1" x14ac:dyDescent="0.25">
      <c r="A44" s="1481"/>
      <c r="B44" s="1482"/>
      <c r="C44" s="1482"/>
      <c r="D44" s="1482"/>
      <c r="E44" s="1482"/>
      <c r="F44" s="1483"/>
      <c r="G44" s="131"/>
      <c r="H44" s="283"/>
    </row>
    <row r="45" spans="1:8" ht="16.5" customHeight="1" thickBot="1" x14ac:dyDescent="0.35">
      <c r="A45" s="1183"/>
      <c r="B45" s="1184"/>
      <c r="C45" s="1184"/>
      <c r="D45" s="1184"/>
      <c r="E45" s="1184"/>
      <c r="F45" s="1185"/>
      <c r="G45" s="39"/>
      <c r="H45" s="353"/>
    </row>
  </sheetData>
  <mergeCells count="43">
    <mergeCell ref="A4:H4"/>
    <mergeCell ref="A5:H5"/>
    <mergeCell ref="A6:H6"/>
    <mergeCell ref="H8:H9"/>
    <mergeCell ref="G8:G9"/>
    <mergeCell ref="A8:F9"/>
    <mergeCell ref="A7:H7"/>
    <mergeCell ref="A21:F21"/>
    <mergeCell ref="A10:F10"/>
    <mergeCell ref="A11:F11"/>
    <mergeCell ref="A12:F12"/>
    <mergeCell ref="A13:F13"/>
    <mergeCell ref="A14:F14"/>
    <mergeCell ref="A15:F15"/>
    <mergeCell ref="A16:F16"/>
    <mergeCell ref="A17:F17"/>
    <mergeCell ref="A18:F18"/>
    <mergeCell ref="A19:F19"/>
    <mergeCell ref="A20:F20"/>
    <mergeCell ref="A33:F33"/>
    <mergeCell ref="A22:F22"/>
    <mergeCell ref="A23:F23"/>
    <mergeCell ref="A24:F24"/>
    <mergeCell ref="A25:F25"/>
    <mergeCell ref="A26:F26"/>
    <mergeCell ref="A27:F27"/>
    <mergeCell ref="A28:F28"/>
    <mergeCell ref="A29:F29"/>
    <mergeCell ref="A30:F30"/>
    <mergeCell ref="A31:F31"/>
    <mergeCell ref="A32:F32"/>
    <mergeCell ref="A45:F45"/>
    <mergeCell ref="A34:F34"/>
    <mergeCell ref="A35:F35"/>
    <mergeCell ref="A36:F36"/>
    <mergeCell ref="A37:F37"/>
    <mergeCell ref="A38:F38"/>
    <mergeCell ref="A39:F39"/>
    <mergeCell ref="A40:F40"/>
    <mergeCell ref="A41:F41"/>
    <mergeCell ref="A42:F42"/>
    <mergeCell ref="A43:F43"/>
    <mergeCell ref="A44:F44"/>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3">
    <pageSetUpPr fitToPage="1"/>
  </sheetPr>
  <dimension ref="A1:I53"/>
  <sheetViews>
    <sheetView workbookViewId="0">
      <selection activeCell="I9" sqref="I9"/>
    </sheetView>
  </sheetViews>
  <sheetFormatPr defaultRowHeight="12.5" x14ac:dyDescent="0.25"/>
  <cols>
    <col min="9" max="9" width="17.453125" bestFit="1" customWidth="1"/>
  </cols>
  <sheetData>
    <row r="1" spans="1:9" x14ac:dyDescent="0.25">
      <c r="A1" s="619">
        <f>Title!B12</f>
        <v>0</v>
      </c>
      <c r="B1" s="2"/>
      <c r="C1" s="2"/>
      <c r="D1" s="2"/>
      <c r="E1" s="2"/>
      <c r="F1" s="2"/>
      <c r="G1" s="2"/>
      <c r="H1" s="2"/>
      <c r="I1" s="626" t="str">
        <f>'41'!H1</f>
        <v>For The Year Ended</v>
      </c>
    </row>
    <row r="2" spans="1:9" ht="13" thickBot="1" x14ac:dyDescent="0.3">
      <c r="A2" t="s">
        <v>8</v>
      </c>
      <c r="B2" s="2"/>
      <c r="C2" s="2"/>
      <c r="D2" s="2"/>
      <c r="E2" s="2"/>
      <c r="F2" s="2"/>
      <c r="G2" s="2"/>
      <c r="H2" s="2"/>
      <c r="I2" s="165">
        <f>'41'!H2</f>
        <v>45657</v>
      </c>
    </row>
    <row r="4" spans="1:9" ht="13" x14ac:dyDescent="0.3">
      <c r="A4" s="895" t="s">
        <v>1363</v>
      </c>
      <c r="B4" s="895"/>
      <c r="C4" s="895"/>
      <c r="D4" s="895"/>
      <c r="E4" s="895"/>
      <c r="F4" s="895"/>
      <c r="G4" s="895"/>
      <c r="H4" s="895"/>
      <c r="I4" s="895"/>
    </row>
    <row r="5" spans="1:9" x14ac:dyDescent="0.25">
      <c r="A5" s="1103" t="s">
        <v>1631</v>
      </c>
      <c r="B5" s="1103"/>
      <c r="C5" s="1103"/>
      <c r="D5" s="1103"/>
      <c r="E5" s="1103"/>
      <c r="F5" s="1103"/>
      <c r="G5" s="1103"/>
      <c r="H5" s="1103"/>
      <c r="I5" s="1103"/>
    </row>
    <row r="6" spans="1:9" ht="13" x14ac:dyDescent="0.3">
      <c r="A6" s="1112" t="s">
        <v>1362</v>
      </c>
      <c r="B6" s="1112"/>
      <c r="C6" s="1112"/>
      <c r="D6" s="1112"/>
      <c r="E6" s="1112"/>
      <c r="F6" s="1112"/>
      <c r="G6" s="1112"/>
      <c r="H6" s="1112"/>
      <c r="I6" s="1112"/>
    </row>
    <row r="7" spans="1:9" ht="39.75" customHeight="1" thickBot="1" x14ac:dyDescent="0.35">
      <c r="A7" s="1102" t="s">
        <v>201</v>
      </c>
      <c r="B7" s="1102"/>
      <c r="C7" s="1102"/>
      <c r="D7" s="1102"/>
      <c r="E7" s="1102"/>
      <c r="F7" s="1102"/>
      <c r="G7" s="1102"/>
      <c r="H7" s="1102"/>
      <c r="I7" s="1102"/>
    </row>
    <row r="8" spans="1:9" ht="35.25" customHeight="1" thickBot="1" x14ac:dyDescent="0.3">
      <c r="A8" s="1297" t="s">
        <v>2124</v>
      </c>
      <c r="B8" s="1295"/>
      <c r="C8" s="1295"/>
      <c r="D8" s="1295"/>
      <c r="E8" s="1295"/>
      <c r="F8" s="1295"/>
      <c r="G8" s="1295"/>
      <c r="H8" s="1296"/>
      <c r="I8" s="68" t="s">
        <v>2100</v>
      </c>
    </row>
    <row r="9" spans="1:9" ht="16.149999999999999" customHeight="1" x14ac:dyDescent="0.25">
      <c r="A9" s="1497"/>
      <c r="B9" s="1498"/>
      <c r="C9" s="1498"/>
      <c r="D9" s="1498"/>
      <c r="E9" s="1498"/>
      <c r="F9" s="1498"/>
      <c r="G9" s="1498"/>
      <c r="H9" s="1499"/>
      <c r="I9" s="354"/>
    </row>
    <row r="10" spans="1:9" ht="16.149999999999999" customHeight="1" x14ac:dyDescent="0.25">
      <c r="A10" s="1494"/>
      <c r="B10" s="1495"/>
      <c r="C10" s="1495"/>
      <c r="D10" s="1495"/>
      <c r="E10" s="1495"/>
      <c r="F10" s="1495"/>
      <c r="G10" s="1495"/>
      <c r="H10" s="1496"/>
      <c r="I10" s="248"/>
    </row>
    <row r="11" spans="1:9" ht="16.149999999999999" customHeight="1" x14ac:dyDescent="0.25">
      <c r="A11" s="1494"/>
      <c r="B11" s="1495"/>
      <c r="C11" s="1495"/>
      <c r="D11" s="1495"/>
      <c r="E11" s="1495"/>
      <c r="F11" s="1495"/>
      <c r="G11" s="1495"/>
      <c r="H11" s="1496"/>
      <c r="I11" s="248"/>
    </row>
    <row r="12" spans="1:9" ht="16.149999999999999" customHeight="1" x14ac:dyDescent="0.25">
      <c r="A12" s="1494"/>
      <c r="B12" s="1495"/>
      <c r="C12" s="1495"/>
      <c r="D12" s="1495"/>
      <c r="E12" s="1495"/>
      <c r="F12" s="1495"/>
      <c r="G12" s="1495"/>
      <c r="H12" s="1496"/>
      <c r="I12" s="248"/>
    </row>
    <row r="13" spans="1:9" ht="16.149999999999999" customHeight="1" x14ac:dyDescent="0.25">
      <c r="A13" s="1494"/>
      <c r="B13" s="1495"/>
      <c r="C13" s="1495"/>
      <c r="D13" s="1495"/>
      <c r="E13" s="1495"/>
      <c r="F13" s="1495"/>
      <c r="G13" s="1495"/>
      <c r="H13" s="1496"/>
      <c r="I13" s="248"/>
    </row>
    <row r="14" spans="1:9" ht="16.149999999999999" customHeight="1" x14ac:dyDescent="0.25">
      <c r="A14" s="1494"/>
      <c r="B14" s="1495"/>
      <c r="C14" s="1495"/>
      <c r="D14" s="1495"/>
      <c r="E14" s="1495"/>
      <c r="F14" s="1495"/>
      <c r="G14" s="1495"/>
      <c r="H14" s="1496"/>
      <c r="I14" s="248"/>
    </row>
    <row r="15" spans="1:9" ht="16.149999999999999" customHeight="1" x14ac:dyDescent="0.25">
      <c r="A15" s="1494"/>
      <c r="B15" s="1495"/>
      <c r="C15" s="1495"/>
      <c r="D15" s="1495"/>
      <c r="E15" s="1495"/>
      <c r="F15" s="1495"/>
      <c r="G15" s="1495"/>
      <c r="H15" s="1496"/>
      <c r="I15" s="248"/>
    </row>
    <row r="16" spans="1:9" ht="16.149999999999999" customHeight="1" x14ac:dyDescent="0.25">
      <c r="A16" s="1494"/>
      <c r="B16" s="1495"/>
      <c r="C16" s="1495"/>
      <c r="D16" s="1495"/>
      <c r="E16" s="1495"/>
      <c r="F16" s="1495"/>
      <c r="G16" s="1495"/>
      <c r="H16" s="1496"/>
      <c r="I16" s="248"/>
    </row>
    <row r="17" spans="1:9" ht="16.149999999999999" customHeight="1" x14ac:dyDescent="0.25">
      <c r="A17" s="1494"/>
      <c r="B17" s="1495"/>
      <c r="C17" s="1495"/>
      <c r="D17" s="1495"/>
      <c r="E17" s="1495"/>
      <c r="F17" s="1495"/>
      <c r="G17" s="1495"/>
      <c r="H17" s="1496"/>
      <c r="I17" s="248"/>
    </row>
    <row r="18" spans="1:9" ht="16.149999999999999" customHeight="1" x14ac:dyDescent="0.25">
      <c r="A18" s="1494"/>
      <c r="B18" s="1495"/>
      <c r="C18" s="1495"/>
      <c r="D18" s="1495"/>
      <c r="E18" s="1495"/>
      <c r="F18" s="1495"/>
      <c r="G18" s="1495"/>
      <c r="H18" s="1496"/>
      <c r="I18" s="248"/>
    </row>
    <row r="19" spans="1:9" ht="16.149999999999999" customHeight="1" x14ac:dyDescent="0.25">
      <c r="A19" s="1494"/>
      <c r="B19" s="1495"/>
      <c r="C19" s="1495"/>
      <c r="D19" s="1495"/>
      <c r="E19" s="1495"/>
      <c r="F19" s="1495"/>
      <c r="G19" s="1495"/>
      <c r="H19" s="1496"/>
      <c r="I19" s="248"/>
    </row>
    <row r="20" spans="1:9" ht="16.149999999999999" customHeight="1" x14ac:dyDescent="0.25">
      <c r="A20" s="1494"/>
      <c r="B20" s="1495"/>
      <c r="C20" s="1495"/>
      <c r="D20" s="1495"/>
      <c r="E20" s="1495"/>
      <c r="F20" s="1495"/>
      <c r="G20" s="1495"/>
      <c r="H20" s="1496"/>
      <c r="I20" s="248"/>
    </row>
    <row r="21" spans="1:9" ht="16.149999999999999" customHeight="1" x14ac:dyDescent="0.25">
      <c r="A21" s="1494"/>
      <c r="B21" s="1495"/>
      <c r="C21" s="1495"/>
      <c r="D21" s="1495"/>
      <c r="E21" s="1495"/>
      <c r="F21" s="1495"/>
      <c r="G21" s="1495"/>
      <c r="H21" s="1496"/>
      <c r="I21" s="248"/>
    </row>
    <row r="22" spans="1:9" ht="16.149999999999999" customHeight="1" x14ac:dyDescent="0.25">
      <c r="A22" s="1494"/>
      <c r="B22" s="1495"/>
      <c r="C22" s="1495"/>
      <c r="D22" s="1495"/>
      <c r="E22" s="1495"/>
      <c r="F22" s="1495"/>
      <c r="G22" s="1495"/>
      <c r="H22" s="1496"/>
      <c r="I22" s="248"/>
    </row>
    <row r="23" spans="1:9" ht="16.149999999999999" customHeight="1" x14ac:dyDescent="0.25">
      <c r="A23" s="1494"/>
      <c r="B23" s="1495"/>
      <c r="C23" s="1495"/>
      <c r="D23" s="1495"/>
      <c r="E23" s="1495"/>
      <c r="F23" s="1495"/>
      <c r="G23" s="1495"/>
      <c r="H23" s="1496"/>
      <c r="I23" s="248"/>
    </row>
    <row r="24" spans="1:9" ht="16.149999999999999" customHeight="1" x14ac:dyDescent="0.25">
      <c r="A24" s="1494"/>
      <c r="B24" s="1495"/>
      <c r="C24" s="1495"/>
      <c r="D24" s="1495"/>
      <c r="E24" s="1495"/>
      <c r="F24" s="1495"/>
      <c r="G24" s="1495"/>
      <c r="H24" s="1496"/>
      <c r="I24" s="248"/>
    </row>
    <row r="25" spans="1:9" ht="16.149999999999999" customHeight="1" x14ac:dyDescent="0.25">
      <c r="A25" s="1494"/>
      <c r="B25" s="1495"/>
      <c r="C25" s="1495"/>
      <c r="D25" s="1495"/>
      <c r="E25" s="1495"/>
      <c r="F25" s="1495"/>
      <c r="G25" s="1495"/>
      <c r="H25" s="1496"/>
      <c r="I25" s="248"/>
    </row>
    <row r="26" spans="1:9" ht="16.149999999999999" customHeight="1" x14ac:dyDescent="0.25">
      <c r="A26" s="1494"/>
      <c r="B26" s="1495"/>
      <c r="C26" s="1495"/>
      <c r="D26" s="1495"/>
      <c r="E26" s="1495"/>
      <c r="F26" s="1495"/>
      <c r="G26" s="1495"/>
      <c r="H26" s="1496"/>
      <c r="I26" s="248"/>
    </row>
    <row r="27" spans="1:9" ht="16.149999999999999" customHeight="1" x14ac:dyDescent="0.25">
      <c r="A27" s="1494"/>
      <c r="B27" s="1495"/>
      <c r="C27" s="1495"/>
      <c r="D27" s="1495"/>
      <c r="E27" s="1495"/>
      <c r="F27" s="1495"/>
      <c r="G27" s="1495"/>
      <c r="H27" s="1496"/>
      <c r="I27" s="248"/>
    </row>
    <row r="28" spans="1:9" ht="16.149999999999999" customHeight="1" x14ac:dyDescent="0.25">
      <c r="A28" s="1494"/>
      <c r="B28" s="1495"/>
      <c r="C28" s="1495"/>
      <c r="D28" s="1495"/>
      <c r="E28" s="1495"/>
      <c r="F28" s="1495"/>
      <c r="G28" s="1495"/>
      <c r="H28" s="1496"/>
      <c r="I28" s="248"/>
    </row>
    <row r="29" spans="1:9" ht="16.149999999999999" customHeight="1" x14ac:dyDescent="0.25">
      <c r="A29" s="1494"/>
      <c r="B29" s="1495"/>
      <c r="C29" s="1495"/>
      <c r="D29" s="1495"/>
      <c r="E29" s="1495"/>
      <c r="F29" s="1495"/>
      <c r="G29" s="1495"/>
      <c r="H29" s="1496"/>
      <c r="I29" s="248"/>
    </row>
    <row r="30" spans="1:9" ht="16.149999999999999" customHeight="1" x14ac:dyDescent="0.25">
      <c r="A30" s="1494"/>
      <c r="B30" s="1495"/>
      <c r="C30" s="1495"/>
      <c r="D30" s="1495"/>
      <c r="E30" s="1495"/>
      <c r="F30" s="1495"/>
      <c r="G30" s="1495"/>
      <c r="H30" s="1496"/>
      <c r="I30" s="248"/>
    </row>
    <row r="31" spans="1:9" ht="16.149999999999999" customHeight="1" x14ac:dyDescent="0.25">
      <c r="A31" s="1494"/>
      <c r="B31" s="1495"/>
      <c r="C31" s="1495"/>
      <c r="D31" s="1495"/>
      <c r="E31" s="1495"/>
      <c r="F31" s="1495"/>
      <c r="G31" s="1495"/>
      <c r="H31" s="1496"/>
      <c r="I31" s="248"/>
    </row>
    <row r="32" spans="1:9" ht="16.149999999999999" customHeight="1" x14ac:dyDescent="0.25">
      <c r="A32" s="1494"/>
      <c r="B32" s="1495"/>
      <c r="C32" s="1495"/>
      <c r="D32" s="1495"/>
      <c r="E32" s="1495"/>
      <c r="F32" s="1495"/>
      <c r="G32" s="1495"/>
      <c r="H32" s="1496"/>
      <c r="I32" s="248"/>
    </row>
    <row r="33" spans="1:9" ht="16.149999999999999" customHeight="1" x14ac:dyDescent="0.25">
      <c r="A33" s="1494"/>
      <c r="B33" s="1495"/>
      <c r="C33" s="1495"/>
      <c r="D33" s="1495"/>
      <c r="E33" s="1495"/>
      <c r="F33" s="1495"/>
      <c r="G33" s="1495"/>
      <c r="H33" s="1496"/>
      <c r="I33" s="248"/>
    </row>
    <row r="34" spans="1:9" ht="16.149999999999999" customHeight="1" x14ac:dyDescent="0.25">
      <c r="A34" s="1494"/>
      <c r="B34" s="1495"/>
      <c r="C34" s="1495"/>
      <c r="D34" s="1495"/>
      <c r="E34" s="1495"/>
      <c r="F34" s="1495"/>
      <c r="G34" s="1495"/>
      <c r="H34" s="1496"/>
      <c r="I34" s="248"/>
    </row>
    <row r="35" spans="1:9" ht="16.149999999999999" customHeight="1" x14ac:dyDescent="0.25">
      <c r="A35" s="1494"/>
      <c r="B35" s="1495"/>
      <c r="C35" s="1495"/>
      <c r="D35" s="1495"/>
      <c r="E35" s="1495"/>
      <c r="F35" s="1495"/>
      <c r="G35" s="1495"/>
      <c r="H35" s="1496"/>
      <c r="I35" s="248"/>
    </row>
    <row r="36" spans="1:9" ht="16.149999999999999" customHeight="1" x14ac:dyDescent="0.25">
      <c r="A36" s="1494"/>
      <c r="B36" s="1495"/>
      <c r="C36" s="1495"/>
      <c r="D36" s="1495"/>
      <c r="E36" s="1495"/>
      <c r="F36" s="1495"/>
      <c r="G36" s="1495"/>
      <c r="H36" s="1496"/>
      <c r="I36" s="248"/>
    </row>
    <row r="37" spans="1:9" ht="16.149999999999999" customHeight="1" x14ac:dyDescent="0.25">
      <c r="A37" s="1494"/>
      <c r="B37" s="1495"/>
      <c r="C37" s="1495"/>
      <c r="D37" s="1495"/>
      <c r="E37" s="1495"/>
      <c r="F37" s="1495"/>
      <c r="G37" s="1495"/>
      <c r="H37" s="1496"/>
      <c r="I37" s="248"/>
    </row>
    <row r="38" spans="1:9" ht="16.149999999999999" customHeight="1" x14ac:dyDescent="0.25">
      <c r="A38" s="1494"/>
      <c r="B38" s="1495"/>
      <c r="C38" s="1495"/>
      <c r="D38" s="1495"/>
      <c r="E38" s="1495"/>
      <c r="F38" s="1495"/>
      <c r="G38" s="1495"/>
      <c r="H38" s="1496"/>
      <c r="I38" s="248"/>
    </row>
    <row r="39" spans="1:9" ht="16.149999999999999" customHeight="1" x14ac:dyDescent="0.25">
      <c r="A39" s="1494"/>
      <c r="B39" s="1495"/>
      <c r="C39" s="1495"/>
      <c r="D39" s="1495"/>
      <c r="E39" s="1495"/>
      <c r="F39" s="1495"/>
      <c r="G39" s="1495"/>
      <c r="H39" s="1496"/>
      <c r="I39" s="248"/>
    </row>
    <row r="40" spans="1:9" ht="16.149999999999999" customHeight="1" x14ac:dyDescent="0.25">
      <c r="A40" s="1491"/>
      <c r="B40" s="1492"/>
      <c r="C40" s="1492"/>
      <c r="D40" s="1492"/>
      <c r="E40" s="1492"/>
      <c r="F40" s="1492"/>
      <c r="G40" s="1492"/>
      <c r="H40" s="1493"/>
      <c r="I40" s="248"/>
    </row>
    <row r="41" spans="1:9" ht="16.149999999999999" customHeight="1" x14ac:dyDescent="0.25">
      <c r="A41" s="1491"/>
      <c r="B41" s="1492"/>
      <c r="C41" s="1492"/>
      <c r="D41" s="1492"/>
      <c r="E41" s="1492"/>
      <c r="F41" s="1492"/>
      <c r="G41" s="1492"/>
      <c r="H41" s="1493"/>
      <c r="I41" s="248"/>
    </row>
    <row r="42" spans="1:9" ht="16.149999999999999" customHeight="1" x14ac:dyDescent="0.25">
      <c r="A42" s="1491"/>
      <c r="B42" s="1492"/>
      <c r="C42" s="1492"/>
      <c r="D42" s="1492"/>
      <c r="E42" s="1492"/>
      <c r="F42" s="1492"/>
      <c r="G42" s="1492"/>
      <c r="H42" s="1493"/>
      <c r="I42" s="248"/>
    </row>
    <row r="43" spans="1:9" ht="16.149999999999999" customHeight="1" thickBot="1" x14ac:dyDescent="0.3">
      <c r="A43" s="1491"/>
      <c r="B43" s="1492"/>
      <c r="C43" s="1492"/>
      <c r="D43" s="1492"/>
      <c r="E43" s="1492"/>
      <c r="F43" s="1492"/>
      <c r="G43" s="1492"/>
      <c r="H43" s="1493"/>
      <c r="I43" s="258"/>
    </row>
    <row r="44" spans="1:9" ht="16.149999999999999" customHeight="1" thickBot="1" x14ac:dyDescent="0.35">
      <c r="A44" s="1116" t="s">
        <v>428</v>
      </c>
      <c r="B44" s="1117"/>
      <c r="C44" s="1117"/>
      <c r="D44" s="1117"/>
      <c r="E44" s="1117"/>
      <c r="F44" s="1117"/>
      <c r="G44" s="1117"/>
      <c r="H44" s="1118"/>
      <c r="I44" s="231">
        <f>SUM(I9:I43)</f>
        <v>0</v>
      </c>
    </row>
    <row r="45" spans="1:9" x14ac:dyDescent="0.25">
      <c r="I45" s="355"/>
    </row>
    <row r="46" spans="1:9" x14ac:dyDescent="0.25">
      <c r="I46" s="355"/>
    </row>
    <row r="47" spans="1:9" x14ac:dyDescent="0.25">
      <c r="I47" s="355"/>
    </row>
    <row r="48" spans="1:9" x14ac:dyDescent="0.25">
      <c r="I48" s="355"/>
    </row>
    <row r="49" spans="9:9" x14ac:dyDescent="0.25">
      <c r="I49" s="355"/>
    </row>
    <row r="50" spans="9:9" x14ac:dyDescent="0.25">
      <c r="I50" s="355"/>
    </row>
    <row r="51" spans="9:9" x14ac:dyDescent="0.25">
      <c r="I51" s="355"/>
    </row>
    <row r="52" spans="9:9" x14ac:dyDescent="0.25">
      <c r="I52" s="355"/>
    </row>
    <row r="53" spans="9:9" x14ac:dyDescent="0.25">
      <c r="I53" s="355"/>
    </row>
  </sheetData>
  <mergeCells count="41">
    <mergeCell ref="A15:H15"/>
    <mergeCell ref="A8:H8"/>
    <mergeCell ref="A5:I5"/>
    <mergeCell ref="A4:I4"/>
    <mergeCell ref="A6:I6"/>
    <mergeCell ref="A7:I7"/>
    <mergeCell ref="A9:H9"/>
    <mergeCell ref="A10:H10"/>
    <mergeCell ref="A11:H11"/>
    <mergeCell ref="A12:H12"/>
    <mergeCell ref="A13:H13"/>
    <mergeCell ref="A14:H14"/>
    <mergeCell ref="A27:H27"/>
    <mergeCell ref="A16:H16"/>
    <mergeCell ref="A17:H17"/>
    <mergeCell ref="A18:H18"/>
    <mergeCell ref="A19:H19"/>
    <mergeCell ref="A20:H20"/>
    <mergeCell ref="A21:H21"/>
    <mergeCell ref="A22:H22"/>
    <mergeCell ref="A23:H23"/>
    <mergeCell ref="A24:H24"/>
    <mergeCell ref="A25:H25"/>
    <mergeCell ref="A26:H26"/>
    <mergeCell ref="A39:H39"/>
    <mergeCell ref="A28:H28"/>
    <mergeCell ref="A29:H29"/>
    <mergeCell ref="A30:H30"/>
    <mergeCell ref="A31:H31"/>
    <mergeCell ref="A32:H32"/>
    <mergeCell ref="A33:H33"/>
    <mergeCell ref="A34:H34"/>
    <mergeCell ref="A35:H35"/>
    <mergeCell ref="A36:H36"/>
    <mergeCell ref="A37:H37"/>
    <mergeCell ref="A38:H38"/>
    <mergeCell ref="A40:H40"/>
    <mergeCell ref="A44:H44"/>
    <mergeCell ref="A41:H41"/>
    <mergeCell ref="A42:H42"/>
    <mergeCell ref="A43:H43"/>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4">
    <pageSetUpPr fitToPage="1"/>
  </sheetPr>
  <dimension ref="A1:I32"/>
  <sheetViews>
    <sheetView zoomScale="85" zoomScaleNormal="85" workbookViewId="0">
      <selection activeCell="A11" sqref="A11"/>
    </sheetView>
  </sheetViews>
  <sheetFormatPr defaultRowHeight="12.5" x14ac:dyDescent="0.25"/>
  <cols>
    <col min="1" max="1" width="30" customWidth="1"/>
    <col min="2" max="2" width="9.7265625" customWidth="1"/>
    <col min="3" max="3" width="11.453125" customWidth="1"/>
    <col min="4" max="4" width="14.26953125" customWidth="1"/>
    <col min="5" max="5" width="10.54296875" customWidth="1"/>
    <col min="6" max="6" width="14.7265625" customWidth="1"/>
    <col min="7" max="8" width="13.7265625" customWidth="1"/>
    <col min="9" max="9" width="17.26953125" customWidth="1"/>
  </cols>
  <sheetData>
    <row r="1" spans="1:9" x14ac:dyDescent="0.25">
      <c r="A1" s="619">
        <f>Title!B12</f>
        <v>0</v>
      </c>
      <c r="B1" s="2"/>
      <c r="C1" s="2"/>
      <c r="D1" s="2"/>
      <c r="E1" s="2"/>
      <c r="F1" s="2"/>
      <c r="G1" s="2"/>
      <c r="H1" s="2"/>
      <c r="I1" s="626" t="str">
        <f>'42'!I1</f>
        <v>For The Year Ended</v>
      </c>
    </row>
    <row r="2" spans="1:9" ht="13" thickBot="1" x14ac:dyDescent="0.3">
      <c r="A2" t="s">
        <v>8</v>
      </c>
      <c r="I2" s="165">
        <f>'42'!I2</f>
        <v>45657</v>
      </c>
    </row>
    <row r="4" spans="1:9" ht="13" x14ac:dyDescent="0.3">
      <c r="A4" s="895" t="s">
        <v>420</v>
      </c>
      <c r="B4" s="895"/>
      <c r="C4" s="895"/>
      <c r="D4" s="895"/>
      <c r="E4" s="895"/>
      <c r="F4" s="895"/>
      <c r="G4" s="895"/>
      <c r="H4" s="895"/>
      <c r="I4" s="895"/>
    </row>
    <row r="5" spans="1:9" x14ac:dyDescent="0.25">
      <c r="A5" s="1103" t="s">
        <v>1925</v>
      </c>
      <c r="B5" s="1103"/>
      <c r="C5" s="1103"/>
      <c r="D5" s="1103"/>
      <c r="E5" s="1103"/>
      <c r="F5" s="1103"/>
      <c r="G5" s="1103"/>
      <c r="H5" s="1103"/>
      <c r="I5" s="1103"/>
    </row>
    <row r="6" spans="1:9" ht="24.75" customHeight="1" x14ac:dyDescent="0.3">
      <c r="A6" s="1320" t="s">
        <v>1926</v>
      </c>
      <c r="B6" s="1320"/>
      <c r="C6" s="1320"/>
      <c r="D6" s="1320"/>
      <c r="E6" s="1320"/>
      <c r="F6" s="1320"/>
      <c r="G6" s="1320"/>
      <c r="H6" s="1320"/>
      <c r="I6" s="1320"/>
    </row>
    <row r="7" spans="1:9" ht="12.75" customHeight="1" thickBot="1" x14ac:dyDescent="0.3">
      <c r="A7" s="64"/>
      <c r="B7" s="64"/>
      <c r="C7" s="64"/>
      <c r="D7" s="64"/>
      <c r="E7" s="64"/>
      <c r="F7" s="64"/>
      <c r="G7" s="64"/>
      <c r="H7" s="64"/>
      <c r="I7" s="64"/>
    </row>
    <row r="8" spans="1:9" ht="24.75" customHeight="1" thickBot="1" x14ac:dyDescent="0.3">
      <c r="A8" s="1480" t="s">
        <v>2125</v>
      </c>
      <c r="B8" s="1500" t="s">
        <v>1927</v>
      </c>
      <c r="C8" s="1500" t="s">
        <v>1928</v>
      </c>
      <c r="D8" s="1480" t="s">
        <v>1197</v>
      </c>
      <c r="E8" s="899" t="s">
        <v>1198</v>
      </c>
      <c r="F8" s="900"/>
      <c r="G8" s="1097" t="s">
        <v>1199</v>
      </c>
      <c r="H8" s="1099"/>
      <c r="I8" s="1480" t="s">
        <v>133</v>
      </c>
    </row>
    <row r="9" spans="1:9" ht="13" thickBot="1" x14ac:dyDescent="0.3">
      <c r="A9" s="1480"/>
      <c r="B9" s="1480"/>
      <c r="C9" s="1480"/>
      <c r="D9" s="1480"/>
      <c r="E9" s="1501"/>
      <c r="F9" s="1502"/>
      <c r="G9" s="1480" t="s">
        <v>200</v>
      </c>
      <c r="H9" s="1480" t="s">
        <v>132</v>
      </c>
      <c r="I9" s="1480"/>
    </row>
    <row r="10" spans="1:9" ht="39.4" customHeight="1" thickBot="1" x14ac:dyDescent="0.3">
      <c r="A10" s="1093"/>
      <c r="B10" s="1093"/>
      <c r="C10" s="1093"/>
      <c r="D10" s="1093"/>
      <c r="E10" s="65" t="s">
        <v>1196</v>
      </c>
      <c r="F10" s="65" t="s">
        <v>131</v>
      </c>
      <c r="G10" s="1093"/>
      <c r="H10" s="1093"/>
      <c r="I10" s="1093"/>
    </row>
    <row r="11" spans="1:9" ht="15.65" customHeight="1" x14ac:dyDescent="0.25">
      <c r="A11" s="55"/>
      <c r="B11" s="229"/>
      <c r="C11" s="229"/>
      <c r="D11" s="229">
        <v>0</v>
      </c>
      <c r="E11" s="229"/>
      <c r="F11" s="229">
        <v>0</v>
      </c>
      <c r="G11" s="229"/>
      <c r="H11" s="229"/>
      <c r="I11" s="229"/>
    </row>
    <row r="12" spans="1:9" ht="15.65" customHeight="1" x14ac:dyDescent="0.25">
      <c r="A12" s="131"/>
      <c r="B12" s="248"/>
      <c r="C12" s="248"/>
      <c r="D12" s="248">
        <v>0</v>
      </c>
      <c r="E12" s="248"/>
      <c r="F12" s="248">
        <v>0</v>
      </c>
      <c r="G12" s="248"/>
      <c r="H12" s="248"/>
      <c r="I12" s="248"/>
    </row>
    <row r="13" spans="1:9" ht="15.65" customHeight="1" x14ac:dyDescent="0.25">
      <c r="A13" s="131"/>
      <c r="B13" s="248"/>
      <c r="C13" s="248"/>
      <c r="D13" s="248">
        <v>0</v>
      </c>
      <c r="E13" s="248"/>
      <c r="F13" s="248">
        <v>0</v>
      </c>
      <c r="G13" s="248"/>
      <c r="H13" s="248"/>
      <c r="I13" s="248"/>
    </row>
    <row r="14" spans="1:9" ht="15.65" customHeight="1" x14ac:dyDescent="0.25">
      <c r="A14" s="131"/>
      <c r="B14" s="248"/>
      <c r="C14" s="248"/>
      <c r="D14" s="248">
        <v>0</v>
      </c>
      <c r="E14" s="248"/>
      <c r="F14" s="248">
        <v>0</v>
      </c>
      <c r="G14" s="248"/>
      <c r="H14" s="248"/>
      <c r="I14" s="248"/>
    </row>
    <row r="15" spans="1:9" ht="15.65" customHeight="1" x14ac:dyDescent="0.25">
      <c r="A15" s="131"/>
      <c r="B15" s="248"/>
      <c r="C15" s="248"/>
      <c r="D15" s="248">
        <v>0</v>
      </c>
      <c r="E15" s="248"/>
      <c r="F15" s="248">
        <v>0</v>
      </c>
      <c r="G15" s="248"/>
      <c r="H15" s="248"/>
      <c r="I15" s="248"/>
    </row>
    <row r="16" spans="1:9" ht="15.65" customHeight="1" x14ac:dyDescent="0.25">
      <c r="A16" s="131"/>
      <c r="B16" s="248"/>
      <c r="C16" s="248"/>
      <c r="D16" s="248">
        <v>0</v>
      </c>
      <c r="E16" s="248"/>
      <c r="F16" s="248">
        <v>0</v>
      </c>
      <c r="G16" s="248"/>
      <c r="H16" s="248"/>
      <c r="I16" s="248"/>
    </row>
    <row r="17" spans="1:9" ht="15.65" customHeight="1" x14ac:dyDescent="0.25">
      <c r="A17" s="131"/>
      <c r="B17" s="248"/>
      <c r="C17" s="248"/>
      <c r="D17" s="248">
        <v>0</v>
      </c>
      <c r="E17" s="248"/>
      <c r="F17" s="248">
        <v>0</v>
      </c>
      <c r="G17" s="248"/>
      <c r="H17" s="248"/>
      <c r="I17" s="248"/>
    </row>
    <row r="18" spans="1:9" ht="15.65" customHeight="1" x14ac:dyDescent="0.25">
      <c r="A18" s="131"/>
      <c r="B18" s="248"/>
      <c r="C18" s="248"/>
      <c r="D18" s="248">
        <v>0</v>
      </c>
      <c r="E18" s="248"/>
      <c r="F18" s="248">
        <v>0</v>
      </c>
      <c r="G18" s="248"/>
      <c r="H18" s="248"/>
      <c r="I18" s="248"/>
    </row>
    <row r="19" spans="1:9" ht="15.65" customHeight="1" x14ac:dyDescent="0.25">
      <c r="A19" s="131"/>
      <c r="B19" s="248"/>
      <c r="C19" s="248"/>
      <c r="D19" s="248">
        <v>0</v>
      </c>
      <c r="E19" s="248"/>
      <c r="F19" s="248">
        <v>0</v>
      </c>
      <c r="G19" s="248"/>
      <c r="H19" s="248"/>
      <c r="I19" s="248"/>
    </row>
    <row r="20" spans="1:9" ht="15.65" customHeight="1" x14ac:dyDescent="0.25">
      <c r="A20" s="131"/>
      <c r="B20" s="248"/>
      <c r="C20" s="248"/>
      <c r="D20" s="248">
        <v>0</v>
      </c>
      <c r="E20" s="248"/>
      <c r="F20" s="248">
        <v>0</v>
      </c>
      <c r="G20" s="248"/>
      <c r="H20" s="248"/>
      <c r="I20" s="248"/>
    </row>
    <row r="21" spans="1:9" ht="15.65" customHeight="1" x14ac:dyDescent="0.25">
      <c r="A21" s="131"/>
      <c r="B21" s="248"/>
      <c r="C21" s="248"/>
      <c r="D21" s="248">
        <v>0</v>
      </c>
      <c r="E21" s="248"/>
      <c r="F21" s="248">
        <v>0</v>
      </c>
      <c r="G21" s="248"/>
      <c r="H21" s="248"/>
      <c r="I21" s="248"/>
    </row>
    <row r="22" spans="1:9" ht="15.65" customHeight="1" x14ac:dyDescent="0.25">
      <c r="A22" s="131"/>
      <c r="B22" s="248"/>
      <c r="C22" s="248"/>
      <c r="D22" s="248">
        <v>0</v>
      </c>
      <c r="E22" s="248"/>
      <c r="F22" s="248">
        <v>0</v>
      </c>
      <c r="G22" s="248"/>
      <c r="H22" s="248"/>
      <c r="I22" s="248"/>
    </row>
    <row r="23" spans="1:9" ht="15.65" customHeight="1" x14ac:dyDescent="0.25">
      <c r="A23" s="131"/>
      <c r="B23" s="248"/>
      <c r="C23" s="248"/>
      <c r="D23" s="248">
        <v>0</v>
      </c>
      <c r="E23" s="248"/>
      <c r="F23" s="248">
        <v>0</v>
      </c>
      <c r="G23" s="248"/>
      <c r="H23" s="248"/>
      <c r="I23" s="248"/>
    </row>
    <row r="24" spans="1:9" ht="15.65" customHeight="1" x14ac:dyDescent="0.25">
      <c r="A24" s="131"/>
      <c r="B24" s="248"/>
      <c r="C24" s="248"/>
      <c r="D24" s="248">
        <v>0</v>
      </c>
      <c r="E24" s="248"/>
      <c r="F24" s="248">
        <v>0</v>
      </c>
      <c r="G24" s="248"/>
      <c r="H24" s="248"/>
      <c r="I24" s="248"/>
    </row>
    <row r="25" spans="1:9" ht="15.65" customHeight="1" x14ac:dyDescent="0.25">
      <c r="A25" s="131"/>
      <c r="B25" s="248"/>
      <c r="C25" s="248"/>
      <c r="D25" s="248">
        <v>0</v>
      </c>
      <c r="E25" s="248"/>
      <c r="F25" s="248">
        <v>0</v>
      </c>
      <c r="G25" s="248"/>
      <c r="H25" s="248"/>
      <c r="I25" s="248"/>
    </row>
    <row r="26" spans="1:9" ht="15.65" customHeight="1" x14ac:dyDescent="0.25">
      <c r="A26" s="131"/>
      <c r="B26" s="248"/>
      <c r="C26" s="248"/>
      <c r="D26" s="248">
        <v>0</v>
      </c>
      <c r="E26" s="248"/>
      <c r="F26" s="248">
        <v>0</v>
      </c>
      <c r="G26" s="248"/>
      <c r="H26" s="248"/>
      <c r="I26" s="248"/>
    </row>
    <row r="27" spans="1:9" ht="15.65" customHeight="1" x14ac:dyDescent="0.25">
      <c r="A27" s="131"/>
      <c r="B27" s="248"/>
      <c r="C27" s="248"/>
      <c r="D27" s="248">
        <v>0</v>
      </c>
      <c r="E27" s="248"/>
      <c r="F27" s="248">
        <v>0</v>
      </c>
      <c r="G27" s="248"/>
      <c r="H27" s="248"/>
      <c r="I27" s="248"/>
    </row>
    <row r="28" spans="1:9" ht="15.65" customHeight="1" x14ac:dyDescent="0.25">
      <c r="A28" s="131"/>
      <c r="B28" s="248"/>
      <c r="C28" s="248"/>
      <c r="D28" s="248">
        <v>0</v>
      </c>
      <c r="E28" s="248"/>
      <c r="F28" s="248">
        <v>0</v>
      </c>
      <c r="G28" s="248"/>
      <c r="H28" s="248"/>
      <c r="I28" s="248"/>
    </row>
    <row r="29" spans="1:9" ht="15.65" customHeight="1" x14ac:dyDescent="0.25">
      <c r="A29" s="131"/>
      <c r="B29" s="248"/>
      <c r="C29" s="248"/>
      <c r="D29" s="248">
        <v>0</v>
      </c>
      <c r="E29" s="248"/>
      <c r="F29" s="248">
        <v>0</v>
      </c>
      <c r="G29" s="248"/>
      <c r="H29" s="248"/>
      <c r="I29" s="248"/>
    </row>
    <row r="30" spans="1:9" ht="15.65" customHeight="1" x14ac:dyDescent="0.25">
      <c r="A30" s="131"/>
      <c r="B30" s="248"/>
      <c r="C30" s="248"/>
      <c r="D30" s="248">
        <v>0</v>
      </c>
      <c r="E30" s="248"/>
      <c r="F30" s="248">
        <v>0</v>
      </c>
      <c r="G30" s="248"/>
      <c r="H30" s="248"/>
      <c r="I30" s="248"/>
    </row>
    <row r="31" spans="1:9" ht="15.65" customHeight="1" thickBot="1" x14ac:dyDescent="0.3">
      <c r="A31" s="131"/>
      <c r="B31" s="258"/>
      <c r="C31" s="258"/>
      <c r="D31" s="258">
        <v>0</v>
      </c>
      <c r="E31" s="258"/>
      <c r="F31" s="258">
        <v>0</v>
      </c>
      <c r="G31" s="258"/>
      <c r="H31" s="258"/>
      <c r="I31" s="258"/>
    </row>
    <row r="32" spans="1:9" ht="15.65" customHeight="1" thickBot="1" x14ac:dyDescent="0.3">
      <c r="A32" s="169"/>
      <c r="B32" s="249"/>
      <c r="C32" s="249"/>
      <c r="D32" s="249">
        <f>SUM(D11:D31)</f>
        <v>0</v>
      </c>
      <c r="E32" s="249"/>
      <c r="F32" s="249">
        <f>SUM(F11:F31)</f>
        <v>0</v>
      </c>
      <c r="G32" s="249"/>
      <c r="H32" s="249"/>
      <c r="I32" s="249"/>
    </row>
  </sheetData>
  <mergeCells count="12">
    <mergeCell ref="A6:I6"/>
    <mergeCell ref="A4:I4"/>
    <mergeCell ref="A5:I5"/>
    <mergeCell ref="G8:H8"/>
    <mergeCell ref="B8:B10"/>
    <mergeCell ref="C8:C10"/>
    <mergeCell ref="D8:D10"/>
    <mergeCell ref="A8:A10"/>
    <mergeCell ref="I8:I10"/>
    <mergeCell ref="G9:G10"/>
    <mergeCell ref="H9:H10"/>
    <mergeCell ref="E8:F9"/>
  </mergeCells>
  <phoneticPr fontId="0" type="noConversion"/>
  <printOptions horizontalCentered="1"/>
  <pageMargins left="0" right="0" top="1" bottom="1" header="0" footer="0.5"/>
  <pageSetup scale="92" orientation="landscape" r:id="rId1"/>
  <headerFooter alignWithMargins="0">
    <oddFoote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5">
    <pageSetUpPr fitToPage="1"/>
  </sheetPr>
  <dimension ref="A1:H46"/>
  <sheetViews>
    <sheetView workbookViewId="0">
      <selection activeCell="A28" sqref="A28:D28"/>
    </sheetView>
  </sheetViews>
  <sheetFormatPr defaultRowHeight="12.5" x14ac:dyDescent="0.25"/>
  <cols>
    <col min="4" max="4" width="13.7265625" customWidth="1"/>
    <col min="5" max="5" width="13.26953125" customWidth="1"/>
    <col min="6" max="6" width="11.54296875" customWidth="1"/>
    <col min="7" max="7" width="11.26953125" customWidth="1"/>
    <col min="8" max="8" width="17" customWidth="1"/>
  </cols>
  <sheetData>
    <row r="1" spans="1:8" x14ac:dyDescent="0.25">
      <c r="A1" s="619">
        <f>Title!B12</f>
        <v>0</v>
      </c>
      <c r="B1" s="2"/>
      <c r="C1" s="2"/>
      <c r="D1" s="2"/>
      <c r="E1" s="2"/>
      <c r="F1" s="2"/>
      <c r="G1" s="957" t="str">
        <f>'42'!I1</f>
        <v>For The Year Ended</v>
      </c>
      <c r="H1" s="958"/>
    </row>
    <row r="2" spans="1:8" ht="13" thickBot="1" x14ac:dyDescent="0.3">
      <c r="A2" t="s">
        <v>8</v>
      </c>
      <c r="G2" s="959">
        <f>'42'!I2</f>
        <v>45657</v>
      </c>
      <c r="H2" s="960"/>
    </row>
    <row r="3" spans="1:8" ht="13" x14ac:dyDescent="0.3">
      <c r="A3" s="895" t="s">
        <v>1108</v>
      </c>
      <c r="B3" s="895"/>
      <c r="C3" s="895"/>
      <c r="D3" s="895"/>
      <c r="E3" s="895"/>
      <c r="F3" s="895"/>
      <c r="G3" s="895"/>
      <c r="H3" s="895"/>
    </row>
    <row r="4" spans="1:8" x14ac:dyDescent="0.25">
      <c r="A4" s="1103" t="s">
        <v>1109</v>
      </c>
      <c r="B4" s="1103"/>
      <c r="C4" s="1103"/>
      <c r="D4" s="1103"/>
      <c r="E4" s="1103"/>
      <c r="F4" s="1103"/>
      <c r="G4" s="1103"/>
      <c r="H4" s="1103"/>
    </row>
    <row r="5" spans="1:8" ht="13.5" thickBot="1" x14ac:dyDescent="0.35">
      <c r="A5" s="1423" t="s">
        <v>199</v>
      </c>
      <c r="B5" s="1423"/>
      <c r="C5" s="1423"/>
      <c r="D5" s="1423"/>
      <c r="E5" s="1423"/>
      <c r="F5" s="1423"/>
      <c r="G5" s="1423"/>
      <c r="H5" s="1423"/>
    </row>
    <row r="6" spans="1:8" x14ac:dyDescent="0.25">
      <c r="A6" s="1094" t="s">
        <v>2126</v>
      </c>
      <c r="B6" s="1095"/>
      <c r="C6" s="1096"/>
      <c r="D6" s="1094" t="s">
        <v>1365</v>
      </c>
      <c r="E6" s="1211" t="s">
        <v>1929</v>
      </c>
      <c r="F6" s="1211" t="s">
        <v>1930</v>
      </c>
      <c r="G6" s="1094" t="s">
        <v>1366</v>
      </c>
      <c r="H6" s="1092" t="s">
        <v>1367</v>
      </c>
    </row>
    <row r="7" spans="1:8" s="80" customFormat="1" ht="44.25" customHeight="1" thickBot="1" x14ac:dyDescent="0.3">
      <c r="A7" s="1097"/>
      <c r="B7" s="1098"/>
      <c r="C7" s="1099"/>
      <c r="D7" s="1097"/>
      <c r="E7" s="1097"/>
      <c r="F7" s="1097"/>
      <c r="G7" s="1097"/>
      <c r="H7" s="1093"/>
    </row>
    <row r="8" spans="1:8" ht="15.65" customHeight="1" x14ac:dyDescent="0.25">
      <c r="A8" s="1203"/>
      <c r="B8" s="949"/>
      <c r="C8" s="1204"/>
      <c r="D8" s="228"/>
      <c r="E8" s="228"/>
      <c r="F8" s="228"/>
      <c r="G8" s="228"/>
      <c r="H8" s="229">
        <v>0</v>
      </c>
    </row>
    <row r="9" spans="1:8" ht="15.65" customHeight="1" x14ac:dyDescent="0.25">
      <c r="A9" s="1188"/>
      <c r="B9" s="1189"/>
      <c r="C9" s="1190"/>
      <c r="D9" s="281"/>
      <c r="E9" s="281"/>
      <c r="F9" s="281"/>
      <c r="G9" s="281"/>
      <c r="H9" s="248">
        <v>0</v>
      </c>
    </row>
    <row r="10" spans="1:8" ht="15.65" customHeight="1" x14ac:dyDescent="0.25">
      <c r="A10" s="1188"/>
      <c r="B10" s="1189"/>
      <c r="C10" s="1190"/>
      <c r="D10" s="281"/>
      <c r="E10" s="281"/>
      <c r="F10" s="281"/>
      <c r="G10" s="281"/>
      <c r="H10" s="248">
        <v>0</v>
      </c>
    </row>
    <row r="11" spans="1:8" ht="15.65" customHeight="1" x14ac:dyDescent="0.25">
      <c r="A11" s="1188"/>
      <c r="B11" s="1189"/>
      <c r="C11" s="1190"/>
      <c r="D11" s="281"/>
      <c r="E11" s="281"/>
      <c r="F11" s="281"/>
      <c r="G11" s="281"/>
      <c r="H11" s="248">
        <v>0</v>
      </c>
    </row>
    <row r="12" spans="1:8" ht="15.65" customHeight="1" x14ac:dyDescent="0.25">
      <c r="A12" s="1188"/>
      <c r="B12" s="1189"/>
      <c r="C12" s="1190"/>
      <c r="D12" s="281"/>
      <c r="E12" s="281"/>
      <c r="F12" s="281"/>
      <c r="G12" s="281"/>
      <c r="H12" s="248">
        <v>0</v>
      </c>
    </row>
    <row r="13" spans="1:8" ht="15.65" customHeight="1" x14ac:dyDescent="0.25">
      <c r="A13" s="1188"/>
      <c r="B13" s="1189"/>
      <c r="C13" s="1190"/>
      <c r="D13" s="281"/>
      <c r="E13" s="281"/>
      <c r="F13" s="281"/>
      <c r="G13" s="281"/>
      <c r="H13" s="248">
        <v>0</v>
      </c>
    </row>
    <row r="14" spans="1:8" ht="15.65" customHeight="1" x14ac:dyDescent="0.25">
      <c r="A14" s="1188"/>
      <c r="B14" s="1189"/>
      <c r="C14" s="1190"/>
      <c r="D14" s="281"/>
      <c r="E14" s="281"/>
      <c r="F14" s="281"/>
      <c r="G14" s="281"/>
      <c r="H14" s="248">
        <v>0</v>
      </c>
    </row>
    <row r="15" spans="1:8" ht="15.65" customHeight="1" x14ac:dyDescent="0.25">
      <c r="A15" s="1188"/>
      <c r="B15" s="1189"/>
      <c r="C15" s="1190"/>
      <c r="D15" s="281"/>
      <c r="E15" s="281"/>
      <c r="F15" s="281"/>
      <c r="G15" s="281"/>
      <c r="H15" s="248">
        <v>0</v>
      </c>
    </row>
    <row r="16" spans="1:8" ht="15.65" customHeight="1" x14ac:dyDescent="0.25">
      <c r="A16" s="1188"/>
      <c r="B16" s="1189"/>
      <c r="C16" s="1190"/>
      <c r="D16" s="281"/>
      <c r="E16" s="281"/>
      <c r="F16" s="281"/>
      <c r="G16" s="281"/>
      <c r="H16" s="248">
        <v>0</v>
      </c>
    </row>
    <row r="17" spans="1:8" ht="15.65" customHeight="1" x14ac:dyDescent="0.25">
      <c r="A17" s="1188"/>
      <c r="B17" s="1189"/>
      <c r="C17" s="1190"/>
      <c r="D17" s="281"/>
      <c r="E17" s="281"/>
      <c r="F17" s="281"/>
      <c r="G17" s="281"/>
      <c r="H17" s="248">
        <v>0</v>
      </c>
    </row>
    <row r="18" spans="1:8" ht="15.65" customHeight="1" x14ac:dyDescent="0.25">
      <c r="A18" s="1188"/>
      <c r="B18" s="1189"/>
      <c r="C18" s="1190"/>
      <c r="D18" s="281"/>
      <c r="E18" s="281"/>
      <c r="F18" s="281"/>
      <c r="G18" s="281"/>
      <c r="H18" s="248">
        <v>0</v>
      </c>
    </row>
    <row r="19" spans="1:8" ht="15.65" customHeight="1" thickBot="1" x14ac:dyDescent="0.3">
      <c r="A19" s="1188"/>
      <c r="B19" s="1189"/>
      <c r="C19" s="1190"/>
      <c r="D19" s="311"/>
      <c r="E19" s="311"/>
      <c r="F19" s="311"/>
      <c r="G19" s="311"/>
      <c r="H19" s="258">
        <v>0</v>
      </c>
    </row>
    <row r="20" spans="1:8" ht="15.65" customHeight="1" thickBot="1" x14ac:dyDescent="0.35">
      <c r="A20" s="1133" t="s">
        <v>303</v>
      </c>
      <c r="B20" s="1134"/>
      <c r="C20" s="1135"/>
      <c r="D20" s="342"/>
      <c r="E20" s="342"/>
      <c r="F20" s="342"/>
      <c r="G20" s="342"/>
      <c r="H20" s="231">
        <f>SUM(H8:H19)</f>
        <v>0</v>
      </c>
    </row>
    <row r="22" spans="1:8" ht="13" x14ac:dyDescent="0.3">
      <c r="A22" s="895" t="s">
        <v>1368</v>
      </c>
      <c r="B22" s="895"/>
      <c r="C22" s="895"/>
      <c r="D22" s="895"/>
      <c r="E22" s="895"/>
      <c r="F22" s="895"/>
      <c r="G22" s="895"/>
      <c r="H22" s="895"/>
    </row>
    <row r="23" spans="1:8" x14ac:dyDescent="0.25">
      <c r="A23" s="1453" t="s">
        <v>1931</v>
      </c>
      <c r="B23" s="1103"/>
      <c r="C23" s="1103"/>
      <c r="D23" s="1103"/>
      <c r="E23" s="1103"/>
      <c r="F23" s="1103"/>
      <c r="G23" s="1103"/>
      <c r="H23" s="1103"/>
    </row>
    <row r="24" spans="1:8" ht="24.75" customHeight="1" thickBot="1" x14ac:dyDescent="0.35">
      <c r="A24" s="1102" t="s">
        <v>1932</v>
      </c>
      <c r="B24" s="1102"/>
      <c r="C24" s="1102"/>
      <c r="D24" s="1102"/>
      <c r="E24" s="1102"/>
      <c r="F24" s="1102"/>
      <c r="G24" s="1102"/>
      <c r="H24" s="1102"/>
    </row>
    <row r="25" spans="1:8" ht="6" customHeight="1" x14ac:dyDescent="0.25">
      <c r="A25" s="1094" t="s">
        <v>2127</v>
      </c>
      <c r="B25" s="1095"/>
      <c r="C25" s="1095"/>
      <c r="D25" s="1096"/>
      <c r="E25" s="1094" t="s">
        <v>1370</v>
      </c>
      <c r="F25" s="1096"/>
      <c r="G25" s="1506" t="s">
        <v>1198</v>
      </c>
      <c r="H25" s="1507"/>
    </row>
    <row r="26" spans="1:8" x14ac:dyDescent="0.25">
      <c r="A26" s="1503"/>
      <c r="B26" s="1504"/>
      <c r="C26" s="1504"/>
      <c r="D26" s="1505"/>
      <c r="E26" s="1503"/>
      <c r="F26" s="1505"/>
      <c r="G26" s="911"/>
      <c r="H26" s="912"/>
    </row>
    <row r="27" spans="1:8" ht="25.5" thickBot="1" x14ac:dyDescent="0.3">
      <c r="A27" s="1097"/>
      <c r="B27" s="1098"/>
      <c r="C27" s="1098"/>
      <c r="D27" s="1099"/>
      <c r="E27" s="1097"/>
      <c r="F27" s="1099"/>
      <c r="G27" s="146" t="s">
        <v>1369</v>
      </c>
      <c r="H27" s="83" t="s">
        <v>1449</v>
      </c>
    </row>
    <row r="28" spans="1:8" ht="15.65" customHeight="1" x14ac:dyDescent="0.25">
      <c r="A28" s="1203"/>
      <c r="B28" s="949"/>
      <c r="C28" s="949"/>
      <c r="D28" s="1204"/>
      <c r="E28" s="1205">
        <v>0</v>
      </c>
      <c r="F28" s="1206"/>
      <c r="G28" s="229"/>
      <c r="H28" s="279">
        <v>0</v>
      </c>
    </row>
    <row r="29" spans="1:8" ht="15.65" customHeight="1" x14ac:dyDescent="0.25">
      <c r="A29" s="1188"/>
      <c r="B29" s="1189"/>
      <c r="C29" s="1189"/>
      <c r="D29" s="1190"/>
      <c r="E29" s="1191">
        <v>0</v>
      </c>
      <c r="F29" s="1192"/>
      <c r="G29" s="248"/>
      <c r="H29" s="283">
        <v>0</v>
      </c>
    </row>
    <row r="30" spans="1:8" ht="15.65" customHeight="1" x14ac:dyDescent="0.25">
      <c r="A30" s="1188"/>
      <c r="B30" s="1189"/>
      <c r="C30" s="1189"/>
      <c r="D30" s="1190"/>
      <c r="E30" s="1205">
        <v>0</v>
      </c>
      <c r="F30" s="1206"/>
      <c r="G30" s="248"/>
      <c r="H30" s="283">
        <v>0</v>
      </c>
    </row>
    <row r="31" spans="1:8" ht="15.65" customHeight="1" x14ac:dyDescent="0.25">
      <c r="A31" s="1188"/>
      <c r="B31" s="1189"/>
      <c r="C31" s="1189"/>
      <c r="D31" s="1190"/>
      <c r="E31" s="1191">
        <v>0</v>
      </c>
      <c r="F31" s="1192"/>
      <c r="G31" s="248"/>
      <c r="H31" s="283">
        <v>0</v>
      </c>
    </row>
    <row r="32" spans="1:8" ht="15.65" customHeight="1" x14ac:dyDescent="0.25">
      <c r="A32" s="1188"/>
      <c r="B32" s="1189"/>
      <c r="C32" s="1189"/>
      <c r="D32" s="1190"/>
      <c r="E32" s="1191">
        <v>0</v>
      </c>
      <c r="F32" s="1192"/>
      <c r="G32" s="248"/>
      <c r="H32" s="283">
        <v>0</v>
      </c>
    </row>
    <row r="33" spans="1:8" ht="15.65" customHeight="1" x14ac:dyDescent="0.25">
      <c r="A33" s="1188"/>
      <c r="B33" s="1189"/>
      <c r="C33" s="1189"/>
      <c r="D33" s="1190"/>
      <c r="E33" s="1191">
        <v>0</v>
      </c>
      <c r="F33" s="1192"/>
      <c r="G33" s="248"/>
      <c r="H33" s="283">
        <v>0</v>
      </c>
    </row>
    <row r="34" spans="1:8" ht="15.65" customHeight="1" x14ac:dyDescent="0.25">
      <c r="A34" s="1188"/>
      <c r="B34" s="1189"/>
      <c r="C34" s="1189"/>
      <c r="D34" s="1190"/>
      <c r="E34" s="1191">
        <v>0</v>
      </c>
      <c r="F34" s="1192"/>
      <c r="G34" s="248"/>
      <c r="H34" s="283">
        <v>0</v>
      </c>
    </row>
    <row r="35" spans="1:8" ht="15.65" customHeight="1" x14ac:dyDescent="0.25">
      <c r="A35" s="1188"/>
      <c r="B35" s="1189"/>
      <c r="C35" s="1189"/>
      <c r="D35" s="1190"/>
      <c r="E35" s="1191">
        <v>0</v>
      </c>
      <c r="F35" s="1192"/>
      <c r="G35" s="248"/>
      <c r="H35" s="283">
        <v>0</v>
      </c>
    </row>
    <row r="36" spans="1:8" ht="15.65" customHeight="1" x14ac:dyDescent="0.25">
      <c r="A36" s="1188"/>
      <c r="B36" s="1189"/>
      <c r="C36" s="1189"/>
      <c r="D36" s="1190"/>
      <c r="E36" s="1191">
        <v>0</v>
      </c>
      <c r="F36" s="1192"/>
      <c r="G36" s="248"/>
      <c r="H36" s="283">
        <v>0</v>
      </c>
    </row>
    <row r="37" spans="1:8" ht="15.65" customHeight="1" x14ac:dyDescent="0.25">
      <c r="A37" s="1188"/>
      <c r="B37" s="1189"/>
      <c r="C37" s="1189"/>
      <c r="D37" s="1190"/>
      <c r="E37" s="1191">
        <v>0</v>
      </c>
      <c r="F37" s="1192"/>
      <c r="G37" s="248"/>
      <c r="H37" s="283">
        <v>0</v>
      </c>
    </row>
    <row r="38" spans="1:8" ht="15.65" customHeight="1" x14ac:dyDescent="0.25">
      <c r="A38" s="1188"/>
      <c r="B38" s="1189"/>
      <c r="C38" s="1189"/>
      <c r="D38" s="1190"/>
      <c r="E38" s="1191">
        <v>0</v>
      </c>
      <c r="F38" s="1192"/>
      <c r="G38" s="248"/>
      <c r="H38" s="283">
        <v>0</v>
      </c>
    </row>
    <row r="39" spans="1:8" ht="15.65" customHeight="1" x14ac:dyDescent="0.25">
      <c r="A39" s="1188"/>
      <c r="B39" s="1189"/>
      <c r="C39" s="1189"/>
      <c r="D39" s="1190"/>
      <c r="E39" s="1191">
        <v>0</v>
      </c>
      <c r="F39" s="1192"/>
      <c r="G39" s="248"/>
      <c r="H39" s="283">
        <v>0</v>
      </c>
    </row>
    <row r="40" spans="1:8" ht="15.65" customHeight="1" x14ac:dyDescent="0.25">
      <c r="A40" s="1188"/>
      <c r="B40" s="1189"/>
      <c r="C40" s="1189"/>
      <c r="D40" s="1190"/>
      <c r="E40" s="1191">
        <v>0</v>
      </c>
      <c r="F40" s="1192"/>
      <c r="G40" s="248"/>
      <c r="H40" s="283">
        <v>0</v>
      </c>
    </row>
    <row r="41" spans="1:8" ht="15.65" customHeight="1" x14ac:dyDescent="0.25">
      <c r="A41" s="1188"/>
      <c r="B41" s="1189"/>
      <c r="C41" s="1189"/>
      <c r="D41" s="1190"/>
      <c r="E41" s="1191">
        <v>0</v>
      </c>
      <c r="F41" s="1192"/>
      <c r="G41" s="248"/>
      <c r="H41" s="283">
        <v>0</v>
      </c>
    </row>
    <row r="42" spans="1:8" ht="15.65" customHeight="1" x14ac:dyDescent="0.25">
      <c r="A42" s="1188"/>
      <c r="B42" s="1189"/>
      <c r="C42" s="1189"/>
      <c r="D42" s="1190"/>
      <c r="E42" s="1191">
        <v>0</v>
      </c>
      <c r="F42" s="1192"/>
      <c r="G42" s="248"/>
      <c r="H42" s="283">
        <v>0</v>
      </c>
    </row>
    <row r="43" spans="1:8" ht="15.65" customHeight="1" x14ac:dyDescent="0.25">
      <c r="A43" s="1188"/>
      <c r="B43" s="1189"/>
      <c r="C43" s="1189"/>
      <c r="D43" s="1190"/>
      <c r="E43" s="1191">
        <v>0</v>
      </c>
      <c r="F43" s="1192"/>
      <c r="G43" s="248"/>
      <c r="H43" s="283">
        <v>0</v>
      </c>
    </row>
    <row r="44" spans="1:8" ht="15.65" customHeight="1" x14ac:dyDescent="0.25">
      <c r="A44" s="1188"/>
      <c r="B44" s="1189"/>
      <c r="C44" s="1189"/>
      <c r="D44" s="1190"/>
      <c r="E44" s="1191">
        <v>0</v>
      </c>
      <c r="F44" s="1192"/>
      <c r="G44" s="248"/>
      <c r="H44" s="283">
        <v>0</v>
      </c>
    </row>
    <row r="45" spans="1:8" ht="15.65" customHeight="1" thickBot="1" x14ac:dyDescent="0.3">
      <c r="A45" s="1188"/>
      <c r="B45" s="1189"/>
      <c r="C45" s="1189"/>
      <c r="D45" s="1190"/>
      <c r="E45" s="1193"/>
      <c r="F45" s="1194"/>
      <c r="G45" s="258"/>
      <c r="H45" s="297">
        <v>0</v>
      </c>
    </row>
    <row r="46" spans="1:8" ht="15.65" customHeight="1" thickBot="1" x14ac:dyDescent="0.35">
      <c r="A46" s="1133" t="s">
        <v>303</v>
      </c>
      <c r="B46" s="1134"/>
      <c r="C46" s="1134"/>
      <c r="D46" s="1135"/>
      <c r="E46" s="1186">
        <f>SUM(E28:F45)</f>
        <v>0</v>
      </c>
      <c r="F46" s="1187"/>
      <c r="G46" s="231"/>
      <c r="H46" s="343">
        <f>SUM(H28:H45)</f>
        <v>0</v>
      </c>
    </row>
  </sheetData>
  <mergeCells count="68">
    <mergeCell ref="E38:F38"/>
    <mergeCell ref="E39:F39"/>
    <mergeCell ref="E40:F40"/>
    <mergeCell ref="E41:F41"/>
    <mergeCell ref="E46:F46"/>
    <mergeCell ref="E42:F42"/>
    <mergeCell ref="E43:F43"/>
    <mergeCell ref="E44:F44"/>
    <mergeCell ref="E45:F45"/>
    <mergeCell ref="E34:F34"/>
    <mergeCell ref="E35:F35"/>
    <mergeCell ref="E36:F36"/>
    <mergeCell ref="E37:F37"/>
    <mergeCell ref="E30:F30"/>
    <mergeCell ref="E31:F31"/>
    <mergeCell ref="E32:F32"/>
    <mergeCell ref="E33:F33"/>
    <mergeCell ref="G2:H2"/>
    <mergeCell ref="G1:H1"/>
    <mergeCell ref="A8:C8"/>
    <mergeCell ref="A5:H5"/>
    <mergeCell ref="A4:H4"/>
    <mergeCell ref="A3:H3"/>
    <mergeCell ref="A6:C7"/>
    <mergeCell ref="D6:D7"/>
    <mergeCell ref="E6:E7"/>
    <mergeCell ref="F6:F7"/>
    <mergeCell ref="G6:G7"/>
    <mergeCell ref="H6:H7"/>
    <mergeCell ref="A24:H24"/>
    <mergeCell ref="A23:H23"/>
    <mergeCell ref="A22:H22"/>
    <mergeCell ref="A17:C17"/>
    <mergeCell ref="A18:C18"/>
    <mergeCell ref="A19:C19"/>
    <mergeCell ref="A20:C20"/>
    <mergeCell ref="A13:C13"/>
    <mergeCell ref="A14:C14"/>
    <mergeCell ref="A15:C15"/>
    <mergeCell ref="A16:C16"/>
    <mergeCell ref="A9:C9"/>
    <mergeCell ref="A10:C10"/>
    <mergeCell ref="A11:C11"/>
    <mergeCell ref="A12:C12"/>
    <mergeCell ref="A25:D27"/>
    <mergeCell ref="A28:D28"/>
    <mergeCell ref="A29:D29"/>
    <mergeCell ref="G25:H26"/>
    <mergeCell ref="E25:F27"/>
    <mergeCell ref="E28:F28"/>
    <mergeCell ref="E29:F29"/>
    <mergeCell ref="A41:D41"/>
    <mergeCell ref="A30:D30"/>
    <mergeCell ref="A31:D31"/>
    <mergeCell ref="A32:D32"/>
    <mergeCell ref="A33:D33"/>
    <mergeCell ref="A34:D34"/>
    <mergeCell ref="A35:D35"/>
    <mergeCell ref="A36:D36"/>
    <mergeCell ref="A37:D37"/>
    <mergeCell ref="A38:D38"/>
    <mergeCell ref="A39:D39"/>
    <mergeCell ref="A40:D40"/>
    <mergeCell ref="A46:D46"/>
    <mergeCell ref="A42:D42"/>
    <mergeCell ref="A43:D43"/>
    <mergeCell ref="A44:D44"/>
    <mergeCell ref="A45:D45"/>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6">
    <pageSetUpPr fitToPage="1"/>
  </sheetPr>
  <dimension ref="A1:L60"/>
  <sheetViews>
    <sheetView zoomScale="85" zoomScaleNormal="85" workbookViewId="0">
      <selection activeCell="A9" sqref="A9:F9"/>
    </sheetView>
  </sheetViews>
  <sheetFormatPr defaultRowHeight="12.5" x14ac:dyDescent="0.25"/>
  <cols>
    <col min="6" max="6" width="2.7265625" customWidth="1"/>
    <col min="7" max="7" width="17" customWidth="1"/>
    <col min="8" max="8" width="18.453125" customWidth="1"/>
    <col min="9" max="9" width="16.453125" customWidth="1"/>
    <col min="10" max="10" width="14.7265625" customWidth="1"/>
  </cols>
  <sheetData>
    <row r="1" spans="1:12" x14ac:dyDescent="0.25">
      <c r="A1" s="619">
        <f>Title!B12</f>
        <v>0</v>
      </c>
      <c r="B1" s="2"/>
      <c r="C1" s="2"/>
      <c r="D1" s="2"/>
      <c r="E1" s="2"/>
      <c r="F1" s="2"/>
      <c r="G1" s="2"/>
      <c r="K1" s="957" t="str">
        <f>'42'!I1</f>
        <v>For The Year Ended</v>
      </c>
      <c r="L1" s="958"/>
    </row>
    <row r="2" spans="1:12" ht="13" thickBot="1" x14ac:dyDescent="0.3">
      <c r="A2" t="s">
        <v>8</v>
      </c>
      <c r="K2" s="959">
        <f>'42'!I2</f>
        <v>45657</v>
      </c>
      <c r="L2" s="960"/>
    </row>
    <row r="3" spans="1:12" ht="13" x14ac:dyDescent="0.3">
      <c r="A3" s="895" t="s">
        <v>469</v>
      </c>
      <c r="B3" s="895"/>
      <c r="C3" s="895"/>
      <c r="D3" s="895"/>
      <c r="E3" s="895"/>
      <c r="F3" s="895"/>
      <c r="G3" s="895"/>
      <c r="H3" s="895"/>
      <c r="I3" s="895"/>
      <c r="J3" s="895"/>
      <c r="K3" s="895"/>
      <c r="L3" s="895"/>
    </row>
    <row r="4" spans="1:12" x14ac:dyDescent="0.25">
      <c r="A4" s="1103" t="s">
        <v>125</v>
      </c>
      <c r="B4" s="1103"/>
      <c r="C4" s="1103"/>
      <c r="D4" s="1103"/>
      <c r="E4" s="1103"/>
      <c r="F4" s="1103"/>
      <c r="G4" s="1103"/>
      <c r="H4" s="1103"/>
      <c r="I4" s="1103"/>
      <c r="J4" s="1103"/>
      <c r="K4" s="1103"/>
      <c r="L4" s="1103"/>
    </row>
    <row r="5" spans="1:12" ht="13" x14ac:dyDescent="0.3">
      <c r="A5" s="1055" t="s">
        <v>516</v>
      </c>
      <c r="B5" s="1055"/>
      <c r="C5" s="1055"/>
      <c r="D5" s="1055"/>
      <c r="E5" s="1055"/>
      <c r="F5" s="1055"/>
      <c r="G5" s="1055"/>
      <c r="H5" s="1055"/>
      <c r="I5" s="1055"/>
      <c r="J5" s="1055"/>
      <c r="K5" s="1055"/>
      <c r="L5" s="1055"/>
    </row>
    <row r="6" spans="1:12" x14ac:dyDescent="0.25">
      <c r="A6" s="1103"/>
      <c r="B6" s="1103"/>
      <c r="C6" s="1103"/>
      <c r="D6" s="1103"/>
      <c r="E6" s="1103"/>
      <c r="F6" s="1103"/>
      <c r="G6" s="1103"/>
      <c r="H6" s="1103"/>
      <c r="I6" s="1103"/>
      <c r="J6" s="1103"/>
      <c r="K6" s="1103"/>
      <c r="L6" s="1103"/>
    </row>
    <row r="7" spans="1:12" ht="13" thickBot="1" x14ac:dyDescent="0.3">
      <c r="A7" s="1509"/>
      <c r="B7" s="1509"/>
      <c r="C7" s="1509"/>
      <c r="D7" s="1509"/>
      <c r="E7" s="1509"/>
      <c r="F7" s="1509"/>
      <c r="G7" s="1509"/>
      <c r="H7" s="1509"/>
      <c r="I7" s="1509"/>
      <c r="J7" s="1509"/>
      <c r="K7" s="1509"/>
      <c r="L7" s="1509"/>
    </row>
    <row r="8" spans="1:12" ht="38" thickBot="1" x14ac:dyDescent="0.3">
      <c r="A8" s="1297" t="s">
        <v>2128</v>
      </c>
      <c r="B8" s="1295"/>
      <c r="C8" s="1295"/>
      <c r="D8" s="1295"/>
      <c r="E8" s="1295"/>
      <c r="F8" s="1296"/>
      <c r="G8" s="68" t="s">
        <v>1371</v>
      </c>
      <c r="H8" s="68" t="s">
        <v>1372</v>
      </c>
      <c r="I8" s="68" t="s">
        <v>1399</v>
      </c>
      <c r="J8" s="68" t="s">
        <v>1400</v>
      </c>
      <c r="K8" s="1297" t="s">
        <v>1401</v>
      </c>
      <c r="L8" s="1296"/>
    </row>
    <row r="9" spans="1:12" ht="16.5" customHeight="1" x14ac:dyDescent="0.25">
      <c r="A9" s="1195"/>
      <c r="B9" s="982"/>
      <c r="C9" s="982"/>
      <c r="D9" s="982"/>
      <c r="E9" s="982"/>
      <c r="F9" s="1196"/>
      <c r="G9" s="254">
        <v>0</v>
      </c>
      <c r="H9" s="254">
        <v>0</v>
      </c>
      <c r="I9" s="254">
        <v>0</v>
      </c>
      <c r="J9" s="254">
        <v>0</v>
      </c>
      <c r="K9" s="1257">
        <f>SUM(G9:J9)</f>
        <v>0</v>
      </c>
      <c r="L9" s="1258"/>
    </row>
    <row r="10" spans="1:12" ht="16.5" customHeight="1" x14ac:dyDescent="0.25">
      <c r="A10" s="1188"/>
      <c r="B10" s="1189"/>
      <c r="C10" s="1189"/>
      <c r="D10" s="1189"/>
      <c r="E10" s="1189"/>
      <c r="F10" s="1190"/>
      <c r="G10" s="248">
        <v>0</v>
      </c>
      <c r="H10" s="248">
        <v>0</v>
      </c>
      <c r="I10" s="248">
        <v>0</v>
      </c>
      <c r="J10" s="248">
        <v>0</v>
      </c>
      <c r="K10" s="1257">
        <f t="shared" ref="K10:K18" si="0">SUM(G10:J10)</f>
        <v>0</v>
      </c>
      <c r="L10" s="1258"/>
    </row>
    <row r="11" spans="1:12" ht="16.5" customHeight="1" x14ac:dyDescent="0.25">
      <c r="A11" s="1188"/>
      <c r="B11" s="1189"/>
      <c r="C11" s="1189"/>
      <c r="D11" s="1189"/>
      <c r="E11" s="1189"/>
      <c r="F11" s="1190"/>
      <c r="G11" s="248">
        <v>0</v>
      </c>
      <c r="H11" s="248">
        <v>0</v>
      </c>
      <c r="I11" s="229">
        <v>0</v>
      </c>
      <c r="J11" s="248">
        <v>0</v>
      </c>
      <c r="K11" s="1257">
        <f t="shared" si="0"/>
        <v>0</v>
      </c>
      <c r="L11" s="1258"/>
    </row>
    <row r="12" spans="1:12" ht="16.5" customHeight="1" x14ac:dyDescent="0.25">
      <c r="A12" s="1188"/>
      <c r="B12" s="1189"/>
      <c r="C12" s="1189"/>
      <c r="D12" s="1189"/>
      <c r="E12" s="1189"/>
      <c r="F12" s="1190"/>
      <c r="G12" s="248">
        <v>0</v>
      </c>
      <c r="H12" s="248">
        <v>0</v>
      </c>
      <c r="I12" s="248">
        <v>0</v>
      </c>
      <c r="J12" s="248">
        <v>0</v>
      </c>
      <c r="K12" s="1257">
        <f t="shared" si="0"/>
        <v>0</v>
      </c>
      <c r="L12" s="1258"/>
    </row>
    <row r="13" spans="1:12" ht="16.5" customHeight="1" x14ac:dyDescent="0.25">
      <c r="A13" s="1188"/>
      <c r="B13" s="1189"/>
      <c r="C13" s="1189"/>
      <c r="D13" s="1189"/>
      <c r="E13" s="1189"/>
      <c r="F13" s="1190"/>
      <c r="G13" s="248">
        <v>0</v>
      </c>
      <c r="H13" s="248">
        <v>0</v>
      </c>
      <c r="I13" s="229">
        <v>0</v>
      </c>
      <c r="J13" s="248">
        <v>0</v>
      </c>
      <c r="K13" s="1257">
        <f t="shared" si="0"/>
        <v>0</v>
      </c>
      <c r="L13" s="1258"/>
    </row>
    <row r="14" spans="1:12" ht="16.5" customHeight="1" x14ac:dyDescent="0.25">
      <c r="A14" s="1188"/>
      <c r="B14" s="1189"/>
      <c r="C14" s="1189"/>
      <c r="D14" s="1189"/>
      <c r="E14" s="1189"/>
      <c r="F14" s="1190"/>
      <c r="G14" s="248">
        <v>0</v>
      </c>
      <c r="H14" s="248">
        <v>0</v>
      </c>
      <c r="I14" s="248">
        <v>0</v>
      </c>
      <c r="J14" s="248">
        <v>0</v>
      </c>
      <c r="K14" s="1257">
        <f t="shared" si="0"/>
        <v>0</v>
      </c>
      <c r="L14" s="1258"/>
    </row>
    <row r="15" spans="1:12" ht="16.5" customHeight="1" x14ac:dyDescent="0.25">
      <c r="A15" s="1188"/>
      <c r="B15" s="1189"/>
      <c r="C15" s="1189"/>
      <c r="D15" s="1189"/>
      <c r="E15" s="1189"/>
      <c r="F15" s="1190"/>
      <c r="G15" s="248">
        <v>0</v>
      </c>
      <c r="H15" s="248">
        <v>0</v>
      </c>
      <c r="I15" s="248">
        <v>0</v>
      </c>
      <c r="J15" s="248">
        <v>0</v>
      </c>
      <c r="K15" s="1257">
        <f t="shared" si="0"/>
        <v>0</v>
      </c>
      <c r="L15" s="1258"/>
    </row>
    <row r="16" spans="1:12" ht="16.5" customHeight="1" x14ac:dyDescent="0.25">
      <c r="A16" s="1188"/>
      <c r="B16" s="1189"/>
      <c r="C16" s="1189"/>
      <c r="D16" s="1189"/>
      <c r="E16" s="1189"/>
      <c r="F16" s="1190"/>
      <c r="G16" s="248">
        <v>0</v>
      </c>
      <c r="H16" s="248">
        <v>0</v>
      </c>
      <c r="I16" s="248">
        <v>0</v>
      </c>
      <c r="J16" s="248">
        <v>0</v>
      </c>
      <c r="K16" s="1257">
        <f t="shared" si="0"/>
        <v>0</v>
      </c>
      <c r="L16" s="1258"/>
    </row>
    <row r="17" spans="1:12" ht="16.5" customHeight="1" x14ac:dyDescent="0.25">
      <c r="A17" s="1188"/>
      <c r="B17" s="1189"/>
      <c r="C17" s="1189"/>
      <c r="D17" s="1189"/>
      <c r="E17" s="1189"/>
      <c r="F17" s="1190"/>
      <c r="G17" s="248">
        <v>0</v>
      </c>
      <c r="H17" s="248">
        <v>0</v>
      </c>
      <c r="I17" s="248">
        <v>0</v>
      </c>
      <c r="J17" s="248">
        <v>0</v>
      </c>
      <c r="K17" s="1257">
        <f t="shared" si="0"/>
        <v>0</v>
      </c>
      <c r="L17" s="1258"/>
    </row>
    <row r="18" spans="1:12" ht="16.5" customHeight="1" x14ac:dyDescent="0.25">
      <c r="A18" s="1188"/>
      <c r="B18" s="1189"/>
      <c r="C18" s="1189"/>
      <c r="D18" s="1189"/>
      <c r="E18" s="1189"/>
      <c r="F18" s="1190"/>
      <c r="G18" s="248">
        <v>0</v>
      </c>
      <c r="H18" s="248">
        <v>0</v>
      </c>
      <c r="I18" s="248">
        <v>0</v>
      </c>
      <c r="J18" s="248">
        <v>0</v>
      </c>
      <c r="K18" s="1257">
        <f t="shared" si="0"/>
        <v>0</v>
      </c>
      <c r="L18" s="1258"/>
    </row>
    <row r="19" spans="1:12" ht="16.5" customHeight="1" x14ac:dyDescent="0.25">
      <c r="A19" s="1188"/>
      <c r="B19" s="1189"/>
      <c r="C19" s="1189"/>
      <c r="D19" s="1189"/>
      <c r="E19" s="1189"/>
      <c r="F19" s="1190"/>
      <c r="G19" s="248">
        <v>0</v>
      </c>
      <c r="H19" s="248">
        <v>0</v>
      </c>
      <c r="I19" s="248">
        <v>0</v>
      </c>
      <c r="J19" s="248">
        <v>0</v>
      </c>
      <c r="K19" s="1257">
        <f>SUM(G19:J19)</f>
        <v>0</v>
      </c>
      <c r="L19" s="1258"/>
    </row>
    <row r="20" spans="1:12" ht="16.5" customHeight="1" x14ac:dyDescent="0.25">
      <c r="A20" s="1188"/>
      <c r="B20" s="1189"/>
      <c r="C20" s="1189"/>
      <c r="D20" s="1189"/>
      <c r="E20" s="1189"/>
      <c r="F20" s="1190"/>
      <c r="G20" s="248">
        <v>0</v>
      </c>
      <c r="H20" s="248">
        <v>0</v>
      </c>
      <c r="I20" s="248">
        <v>0</v>
      </c>
      <c r="J20" s="248">
        <v>0</v>
      </c>
      <c r="K20" s="1257">
        <f>SUM(G20:J20)</f>
        <v>0</v>
      </c>
      <c r="L20" s="1258"/>
    </row>
    <row r="21" spans="1:12" ht="16.5" customHeight="1" x14ac:dyDescent="0.25">
      <c r="A21" s="1188"/>
      <c r="B21" s="1189"/>
      <c r="C21" s="1189"/>
      <c r="D21" s="1189"/>
      <c r="E21" s="1189"/>
      <c r="F21" s="1190"/>
      <c r="G21" s="248">
        <v>0</v>
      </c>
      <c r="H21" s="248">
        <v>0</v>
      </c>
      <c r="I21" s="248">
        <v>0</v>
      </c>
      <c r="J21" s="248">
        <v>0</v>
      </c>
      <c r="K21" s="1257">
        <f>SUM(G21:J21)</f>
        <v>0</v>
      </c>
      <c r="L21" s="1258"/>
    </row>
    <row r="22" spans="1:12" ht="16.5" customHeight="1" x14ac:dyDescent="0.25">
      <c r="A22" s="1188"/>
      <c r="B22" s="1189"/>
      <c r="C22" s="1189"/>
      <c r="D22" s="1189"/>
      <c r="E22" s="1189"/>
      <c r="F22" s="1190"/>
      <c r="G22" s="248">
        <v>0</v>
      </c>
      <c r="H22" s="248">
        <v>0</v>
      </c>
      <c r="I22" s="248">
        <v>0</v>
      </c>
      <c r="J22" s="248">
        <v>0</v>
      </c>
      <c r="K22" s="1257">
        <f>SUM(G22:J22)</f>
        <v>0</v>
      </c>
      <c r="L22" s="1258"/>
    </row>
    <row r="23" spans="1:12" ht="16.5" customHeight="1" x14ac:dyDescent="0.25">
      <c r="A23" s="1188"/>
      <c r="B23" s="1189"/>
      <c r="C23" s="1189"/>
      <c r="D23" s="1189"/>
      <c r="E23" s="1189"/>
      <c r="F23" s="1190"/>
      <c r="G23" s="248">
        <v>0</v>
      </c>
      <c r="H23" s="248">
        <v>0</v>
      </c>
      <c r="I23" s="248">
        <v>0</v>
      </c>
      <c r="J23" s="248">
        <v>0</v>
      </c>
      <c r="K23" s="1257">
        <f>SUM(G23:J23)</f>
        <v>0</v>
      </c>
      <c r="L23" s="1258"/>
    </row>
    <row r="24" spans="1:12" ht="16.5" customHeight="1" x14ac:dyDescent="0.25">
      <c r="A24" s="1188"/>
      <c r="B24" s="1189"/>
      <c r="C24" s="1189"/>
      <c r="D24" s="1189"/>
      <c r="E24" s="1189"/>
      <c r="F24" s="1190"/>
      <c r="G24" s="248">
        <v>0</v>
      </c>
      <c r="H24" s="248">
        <v>0</v>
      </c>
      <c r="I24" s="248">
        <v>0</v>
      </c>
      <c r="J24" s="248">
        <v>0</v>
      </c>
      <c r="K24" s="1257">
        <f t="shared" ref="K24:K29" si="1">SUM(G24:J24)</f>
        <v>0</v>
      </c>
      <c r="L24" s="1258"/>
    </row>
    <row r="25" spans="1:12" ht="16.5" customHeight="1" x14ac:dyDescent="0.25">
      <c r="A25" s="1188"/>
      <c r="B25" s="1189"/>
      <c r="C25" s="1189"/>
      <c r="D25" s="1189"/>
      <c r="E25" s="1189"/>
      <c r="F25" s="1190"/>
      <c r="G25" s="248"/>
      <c r="H25" s="248">
        <v>0</v>
      </c>
      <c r="I25" s="248">
        <v>0</v>
      </c>
      <c r="J25" s="248">
        <v>0</v>
      </c>
      <c r="K25" s="1257">
        <f t="shared" si="1"/>
        <v>0</v>
      </c>
      <c r="L25" s="1258"/>
    </row>
    <row r="26" spans="1:12" ht="16.5" customHeight="1" x14ac:dyDescent="0.25">
      <c r="A26" s="1188"/>
      <c r="B26" s="1189"/>
      <c r="C26" s="1189"/>
      <c r="D26" s="1189"/>
      <c r="E26" s="1189"/>
      <c r="F26" s="1190"/>
      <c r="G26" s="248">
        <v>0</v>
      </c>
      <c r="H26" s="248">
        <v>0</v>
      </c>
      <c r="I26" s="248">
        <v>0</v>
      </c>
      <c r="J26" s="248">
        <v>0</v>
      </c>
      <c r="K26" s="1257">
        <f t="shared" si="1"/>
        <v>0</v>
      </c>
      <c r="L26" s="1258"/>
    </row>
    <row r="27" spans="1:12" ht="16.5" customHeight="1" x14ac:dyDescent="0.25">
      <c r="A27" s="1188"/>
      <c r="B27" s="1189"/>
      <c r="C27" s="1189"/>
      <c r="D27" s="1189"/>
      <c r="E27" s="1189"/>
      <c r="F27" s="1190"/>
      <c r="G27" s="248">
        <v>0</v>
      </c>
      <c r="H27" s="248">
        <v>0</v>
      </c>
      <c r="I27" s="248">
        <v>0</v>
      </c>
      <c r="J27" s="248">
        <v>0</v>
      </c>
      <c r="K27" s="1257">
        <f t="shared" si="1"/>
        <v>0</v>
      </c>
      <c r="L27" s="1258"/>
    </row>
    <row r="28" spans="1:12" ht="16.5" customHeight="1" x14ac:dyDescent="0.25">
      <c r="A28" s="1188"/>
      <c r="B28" s="1189"/>
      <c r="C28" s="1189"/>
      <c r="D28" s="1189"/>
      <c r="E28" s="1189"/>
      <c r="F28" s="1190"/>
      <c r="G28" s="248">
        <v>0</v>
      </c>
      <c r="H28" s="248">
        <v>0</v>
      </c>
      <c r="I28" s="248">
        <v>0</v>
      </c>
      <c r="J28" s="248">
        <v>0</v>
      </c>
      <c r="K28" s="1257">
        <f t="shared" si="1"/>
        <v>0</v>
      </c>
      <c r="L28" s="1258"/>
    </row>
    <row r="29" spans="1:12" ht="16.5" customHeight="1" thickBot="1" x14ac:dyDescent="0.3">
      <c r="A29" s="1188"/>
      <c r="B29" s="1189"/>
      <c r="C29" s="1189"/>
      <c r="D29" s="1189"/>
      <c r="E29" s="1189"/>
      <c r="F29" s="1190"/>
      <c r="G29" s="249"/>
      <c r="H29" s="249">
        <v>0</v>
      </c>
      <c r="I29" s="249">
        <v>0</v>
      </c>
      <c r="J29" s="249">
        <v>0</v>
      </c>
      <c r="K29" s="1257">
        <f t="shared" si="1"/>
        <v>0</v>
      </c>
      <c r="L29" s="1258"/>
    </row>
    <row r="30" spans="1:12" ht="16.5" customHeight="1" thickBot="1" x14ac:dyDescent="0.35">
      <c r="A30" s="1463" t="s">
        <v>303</v>
      </c>
      <c r="B30" s="1464"/>
      <c r="C30" s="1464"/>
      <c r="D30" s="1464"/>
      <c r="E30" s="1464"/>
      <c r="F30" s="1508"/>
      <c r="G30" s="275">
        <f>SUM(G9:G29)</f>
        <v>0</v>
      </c>
      <c r="H30" s="275">
        <f>SUM(H9:H29)</f>
        <v>0</v>
      </c>
      <c r="I30" s="275">
        <f>SUM(I9:I29)</f>
        <v>0</v>
      </c>
      <c r="J30" s="275">
        <f>SUM(J9:J29)</f>
        <v>0</v>
      </c>
      <c r="K30" s="1459">
        <f>SUM(K9:L29)</f>
        <v>0</v>
      </c>
      <c r="L30" s="1460"/>
    </row>
    <row r="31" spans="1:12" x14ac:dyDescent="0.25">
      <c r="G31" s="238"/>
      <c r="H31" s="238"/>
      <c r="I31" s="238"/>
      <c r="J31" s="238"/>
      <c r="K31" s="238"/>
      <c r="L31" s="238"/>
    </row>
    <row r="32" spans="1:12" x14ac:dyDescent="0.25">
      <c r="G32" s="238"/>
      <c r="H32" s="238"/>
      <c r="I32" s="238"/>
      <c r="J32" s="238"/>
      <c r="K32" s="238"/>
      <c r="L32" s="238"/>
    </row>
    <row r="33" spans="7:12" x14ac:dyDescent="0.25">
      <c r="G33" s="238"/>
      <c r="H33" s="238"/>
      <c r="I33" s="238"/>
      <c r="J33" s="238"/>
      <c r="K33" s="238"/>
      <c r="L33" s="238"/>
    </row>
    <row r="34" spans="7:12" x14ac:dyDescent="0.25">
      <c r="G34" s="238"/>
      <c r="H34" s="238"/>
      <c r="I34" s="238"/>
      <c r="J34" s="238"/>
      <c r="K34" s="238"/>
      <c r="L34" s="238"/>
    </row>
    <row r="35" spans="7:12" x14ac:dyDescent="0.25">
      <c r="G35" s="238"/>
      <c r="H35" s="238"/>
      <c r="I35" s="238"/>
      <c r="J35" s="238"/>
      <c r="K35" s="238"/>
      <c r="L35" s="238"/>
    </row>
    <row r="36" spans="7:12" x14ac:dyDescent="0.25">
      <c r="G36" s="238"/>
      <c r="H36" s="238"/>
      <c r="I36" s="238"/>
      <c r="J36" s="238"/>
      <c r="K36" s="238"/>
      <c r="L36" s="238"/>
    </row>
    <row r="37" spans="7:12" x14ac:dyDescent="0.25">
      <c r="G37" s="238"/>
      <c r="H37" s="238"/>
      <c r="I37" s="238"/>
      <c r="J37" s="238"/>
      <c r="K37" s="238"/>
      <c r="L37" s="238"/>
    </row>
    <row r="38" spans="7:12" x14ac:dyDescent="0.25">
      <c r="G38" s="238"/>
      <c r="H38" s="238"/>
      <c r="I38" s="238"/>
      <c r="J38" s="238"/>
      <c r="K38" s="238"/>
      <c r="L38" s="238"/>
    </row>
    <row r="39" spans="7:12" x14ac:dyDescent="0.25">
      <c r="G39" s="238"/>
      <c r="H39" s="238"/>
      <c r="I39" s="238"/>
      <c r="J39" s="238"/>
      <c r="K39" s="238"/>
      <c r="L39" s="238"/>
    </row>
    <row r="40" spans="7:12" x14ac:dyDescent="0.25">
      <c r="G40" s="238"/>
      <c r="H40" s="238"/>
      <c r="I40" s="238"/>
      <c r="J40" s="238"/>
      <c r="K40" s="238"/>
      <c r="L40" s="238"/>
    </row>
    <row r="41" spans="7:12" x14ac:dyDescent="0.25">
      <c r="G41" s="238"/>
      <c r="H41" s="238"/>
      <c r="I41" s="238"/>
      <c r="J41" s="238"/>
      <c r="K41" s="238"/>
      <c r="L41" s="238"/>
    </row>
    <row r="42" spans="7:12" x14ac:dyDescent="0.25">
      <c r="G42" s="238"/>
      <c r="H42" s="238"/>
      <c r="I42" s="238"/>
      <c r="J42" s="238"/>
      <c r="K42" s="238"/>
      <c r="L42" s="238"/>
    </row>
    <row r="43" spans="7:12" x14ac:dyDescent="0.25">
      <c r="G43" s="238"/>
      <c r="H43" s="238"/>
      <c r="I43" s="238"/>
      <c r="J43" s="238"/>
      <c r="K43" s="238"/>
      <c r="L43" s="238"/>
    </row>
    <row r="44" spans="7:12" x14ac:dyDescent="0.25">
      <c r="G44" s="238"/>
      <c r="H44" s="238"/>
      <c r="I44" s="238"/>
      <c r="J44" s="238"/>
      <c r="K44" s="238"/>
      <c r="L44" s="238"/>
    </row>
    <row r="45" spans="7:12" x14ac:dyDescent="0.25">
      <c r="G45" s="238"/>
      <c r="H45" s="238"/>
      <c r="I45" s="238"/>
      <c r="J45" s="238"/>
      <c r="K45" s="238"/>
      <c r="L45" s="238"/>
    </row>
    <row r="46" spans="7:12" x14ac:dyDescent="0.25">
      <c r="G46" s="238"/>
      <c r="H46" s="238"/>
      <c r="I46" s="238"/>
      <c r="J46" s="238"/>
      <c r="K46" s="238"/>
      <c r="L46" s="238"/>
    </row>
    <row r="47" spans="7:12" x14ac:dyDescent="0.25">
      <c r="G47" s="238"/>
      <c r="H47" s="238"/>
      <c r="I47" s="238"/>
      <c r="J47" s="238"/>
      <c r="K47" s="238"/>
      <c r="L47" s="238"/>
    </row>
    <row r="48" spans="7:12" x14ac:dyDescent="0.25">
      <c r="G48" s="238"/>
      <c r="H48" s="238"/>
      <c r="I48" s="238"/>
      <c r="J48" s="238"/>
      <c r="K48" s="238"/>
      <c r="L48" s="238"/>
    </row>
    <row r="49" spans="7:12" x14ac:dyDescent="0.25">
      <c r="G49" s="238"/>
      <c r="H49" s="238"/>
      <c r="I49" s="238"/>
      <c r="J49" s="238"/>
      <c r="K49" s="238"/>
      <c r="L49" s="238"/>
    </row>
    <row r="50" spans="7:12" x14ac:dyDescent="0.25">
      <c r="G50" s="238"/>
      <c r="H50" s="238"/>
      <c r="I50" s="238"/>
      <c r="J50" s="238"/>
      <c r="K50" s="238"/>
      <c r="L50" s="238"/>
    </row>
    <row r="51" spans="7:12" x14ac:dyDescent="0.25">
      <c r="G51" s="238"/>
      <c r="H51" s="238"/>
      <c r="I51" s="238"/>
      <c r="J51" s="238"/>
      <c r="K51" s="238"/>
      <c r="L51" s="238"/>
    </row>
    <row r="52" spans="7:12" x14ac:dyDescent="0.25">
      <c r="G52" s="238"/>
      <c r="H52" s="238"/>
      <c r="I52" s="238"/>
      <c r="J52" s="238"/>
      <c r="K52" s="238"/>
      <c r="L52" s="238"/>
    </row>
    <row r="53" spans="7:12" x14ac:dyDescent="0.25">
      <c r="G53" s="238"/>
      <c r="H53" s="238"/>
      <c r="I53" s="238"/>
      <c r="J53" s="238"/>
      <c r="K53" s="238"/>
      <c r="L53" s="238"/>
    </row>
    <row r="54" spans="7:12" x14ac:dyDescent="0.25">
      <c r="G54" s="238"/>
      <c r="H54" s="238"/>
      <c r="I54" s="238"/>
      <c r="J54" s="238"/>
      <c r="K54" s="238"/>
      <c r="L54" s="238"/>
    </row>
    <row r="55" spans="7:12" x14ac:dyDescent="0.25">
      <c r="G55" s="238"/>
      <c r="H55" s="238"/>
      <c r="I55" s="238"/>
      <c r="J55" s="238"/>
      <c r="K55" s="238"/>
      <c r="L55" s="238"/>
    </row>
    <row r="56" spans="7:12" x14ac:dyDescent="0.25">
      <c r="G56" s="238"/>
      <c r="H56" s="238"/>
      <c r="I56" s="238"/>
      <c r="J56" s="238"/>
      <c r="K56" s="238"/>
      <c r="L56" s="238"/>
    </row>
    <row r="57" spans="7:12" x14ac:dyDescent="0.25">
      <c r="G57" s="238"/>
      <c r="H57" s="238"/>
      <c r="I57" s="238"/>
      <c r="J57" s="238"/>
      <c r="K57" s="238"/>
      <c r="L57" s="238"/>
    </row>
    <row r="58" spans="7:12" x14ac:dyDescent="0.25">
      <c r="G58" s="238"/>
      <c r="H58" s="238"/>
      <c r="I58" s="238"/>
      <c r="J58" s="238"/>
      <c r="K58" s="238"/>
      <c r="L58" s="238"/>
    </row>
    <row r="59" spans="7:12" x14ac:dyDescent="0.25">
      <c r="G59" s="238"/>
      <c r="H59" s="238"/>
      <c r="I59" s="238"/>
      <c r="J59" s="238"/>
      <c r="K59" s="238"/>
      <c r="L59" s="238"/>
    </row>
    <row r="60" spans="7:12" x14ac:dyDescent="0.25">
      <c r="G60" s="238"/>
      <c r="H60" s="238"/>
      <c r="I60" s="238"/>
      <c r="J60" s="238"/>
      <c r="K60" s="238"/>
      <c r="L60" s="238"/>
    </row>
  </sheetData>
  <mergeCells count="53">
    <mergeCell ref="K1:L1"/>
    <mergeCell ref="K2:L2"/>
    <mergeCell ref="K8:L8"/>
    <mergeCell ref="A8:F8"/>
    <mergeCell ref="A3:L3"/>
    <mergeCell ref="A4:L4"/>
    <mergeCell ref="A5:L5"/>
    <mergeCell ref="A7:L7"/>
    <mergeCell ref="A6:L6"/>
    <mergeCell ref="A22:F22"/>
    <mergeCell ref="A9:F9"/>
    <mergeCell ref="A10:F10"/>
    <mergeCell ref="A13:F13"/>
    <mergeCell ref="A14:F14"/>
    <mergeCell ref="A15:F15"/>
    <mergeCell ref="A16:F16"/>
    <mergeCell ref="A17:F17"/>
    <mergeCell ref="A18:F18"/>
    <mergeCell ref="A19:F19"/>
    <mergeCell ref="A20:F20"/>
    <mergeCell ref="A21:F21"/>
    <mergeCell ref="A29:F29"/>
    <mergeCell ref="A30:F30"/>
    <mergeCell ref="K9:L9"/>
    <mergeCell ref="K10:L10"/>
    <mergeCell ref="K13:L13"/>
    <mergeCell ref="K14:L14"/>
    <mergeCell ref="K15:L15"/>
    <mergeCell ref="K16:L16"/>
    <mergeCell ref="K17:L17"/>
    <mergeCell ref="K24:L24"/>
    <mergeCell ref="A23:F23"/>
    <mergeCell ref="A27:F27"/>
    <mergeCell ref="A24:F24"/>
    <mergeCell ref="A25:F25"/>
    <mergeCell ref="A26:F26"/>
    <mergeCell ref="A28:F28"/>
    <mergeCell ref="K28:L28"/>
    <mergeCell ref="K29:L29"/>
    <mergeCell ref="K30:L30"/>
    <mergeCell ref="A11:F11"/>
    <mergeCell ref="A12:F12"/>
    <mergeCell ref="K11:L11"/>
    <mergeCell ref="K12:L12"/>
    <mergeCell ref="K22:L22"/>
    <mergeCell ref="K23:L23"/>
    <mergeCell ref="K27:L27"/>
    <mergeCell ref="K25:L25"/>
    <mergeCell ref="K26:L26"/>
    <mergeCell ref="K18:L18"/>
    <mergeCell ref="K19:L19"/>
    <mergeCell ref="K20:L20"/>
    <mergeCell ref="K21:L21"/>
  </mergeCells>
  <phoneticPr fontId="0" type="noConversion"/>
  <printOptions horizontalCentered="1"/>
  <pageMargins left="0" right="0" top="1" bottom="1" header="0" footer="0.5"/>
  <pageSetup scale="97" orientation="landscape" r:id="rId1"/>
  <headerFooter alignWithMargins="0">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40"/>
  <sheetViews>
    <sheetView workbookViewId="0">
      <selection activeCell="A5" sqref="A5:D5"/>
    </sheetView>
  </sheetViews>
  <sheetFormatPr defaultRowHeight="12.5" x14ac:dyDescent="0.25"/>
  <cols>
    <col min="1" max="1" width="18.7265625" customWidth="1"/>
    <col min="2" max="2" width="26.26953125" customWidth="1"/>
    <col min="3" max="3" width="20.7265625" customWidth="1"/>
    <col min="4" max="4" width="19.26953125" customWidth="1"/>
  </cols>
  <sheetData>
    <row r="1" spans="1:4" x14ac:dyDescent="0.25">
      <c r="A1" s="619">
        <f>Title!B12</f>
        <v>0</v>
      </c>
      <c r="B1" s="71"/>
      <c r="C1" s="598"/>
      <c r="D1" s="623" t="s">
        <v>520</v>
      </c>
    </row>
    <row r="2" spans="1:4" ht="13" thickBot="1" x14ac:dyDescent="0.3">
      <c r="A2" t="s">
        <v>8</v>
      </c>
      <c r="D2" s="165">
        <f>'1'!H2</f>
        <v>45657</v>
      </c>
    </row>
    <row r="3" spans="1:4" ht="13" x14ac:dyDescent="0.3">
      <c r="A3" s="927" t="s">
        <v>1425</v>
      </c>
      <c r="B3" s="927"/>
      <c r="C3" s="927"/>
      <c r="D3" s="927"/>
    </row>
    <row r="4" spans="1:4" ht="13" x14ac:dyDescent="0.3">
      <c r="A4" s="233"/>
      <c r="B4" s="233"/>
      <c r="C4" s="233"/>
      <c r="D4" s="233"/>
    </row>
    <row r="5" spans="1:4" ht="13" x14ac:dyDescent="0.3">
      <c r="A5" s="928" t="s">
        <v>1426</v>
      </c>
      <c r="B5" s="929"/>
      <c r="C5" s="929"/>
      <c r="D5" s="929"/>
    </row>
    <row r="6" spans="1:4" ht="13" thickBot="1" x14ac:dyDescent="0.3">
      <c r="A6" s="153"/>
      <c r="B6" s="153"/>
      <c r="C6" s="153"/>
      <c r="D6" s="153"/>
    </row>
    <row r="7" spans="1:4" ht="32.25" customHeight="1" thickBot="1" x14ac:dyDescent="0.3">
      <c r="A7" s="913"/>
      <c r="B7" s="914"/>
      <c r="C7" s="157" t="s">
        <v>71</v>
      </c>
      <c r="D7" s="158" t="s">
        <v>72</v>
      </c>
    </row>
    <row r="8" spans="1:4" x14ac:dyDescent="0.25">
      <c r="A8" s="909" t="s">
        <v>1427</v>
      </c>
      <c r="B8" s="910"/>
      <c r="C8" s="930"/>
      <c r="D8" s="930"/>
    </row>
    <row r="9" spans="1:4" x14ac:dyDescent="0.25">
      <c r="A9" s="909"/>
      <c r="B9" s="910"/>
      <c r="C9" s="931"/>
      <c r="D9" s="931"/>
    </row>
    <row r="10" spans="1:4" ht="13" x14ac:dyDescent="0.3">
      <c r="A10" s="919"/>
      <c r="B10" s="920"/>
      <c r="C10" s="579"/>
      <c r="D10" s="580"/>
    </row>
    <row r="11" spans="1:4" x14ac:dyDescent="0.25">
      <c r="A11" s="915" t="s">
        <v>1428</v>
      </c>
      <c r="B11" s="916"/>
      <c r="C11" s="581"/>
      <c r="D11" s="582"/>
    </row>
    <row r="12" spans="1:4" x14ac:dyDescent="0.25">
      <c r="A12" s="917"/>
      <c r="B12" s="918"/>
      <c r="C12" s="112"/>
      <c r="D12" s="566"/>
    </row>
    <row r="13" spans="1:4" x14ac:dyDescent="0.25">
      <c r="A13" s="897" t="s">
        <v>1698</v>
      </c>
      <c r="B13" s="898"/>
      <c r="C13" s="14"/>
      <c r="D13" s="18"/>
    </row>
    <row r="14" spans="1:4" x14ac:dyDescent="0.25">
      <c r="A14" s="905" t="s">
        <v>1700</v>
      </c>
      <c r="B14" s="906"/>
      <c r="C14" s="98"/>
      <c r="D14" s="99"/>
    </row>
    <row r="15" spans="1:4" x14ac:dyDescent="0.25">
      <c r="A15" s="897" t="s">
        <v>1699</v>
      </c>
      <c r="B15" s="898"/>
      <c r="C15" s="98"/>
      <c r="D15" s="99"/>
    </row>
    <row r="16" spans="1:4" ht="13" thickBot="1" x14ac:dyDescent="0.3">
      <c r="A16" s="905" t="s">
        <v>1434</v>
      </c>
      <c r="B16" s="906"/>
      <c r="C16" s="508"/>
      <c r="D16" s="509"/>
    </row>
    <row r="17" spans="1:4" ht="13.5" thickBot="1" x14ac:dyDescent="0.35">
      <c r="A17" s="923" t="s">
        <v>428</v>
      </c>
      <c r="B17" s="924"/>
      <c r="C17" s="528">
        <f>SUM(C13:C16)</f>
        <v>0</v>
      </c>
      <c r="D17" s="528">
        <f>SUM(D13:D16)</f>
        <v>0</v>
      </c>
    </row>
    <row r="18" spans="1:4" x14ac:dyDescent="0.25">
      <c r="A18" s="917"/>
      <c r="B18" s="918"/>
      <c r="C18" s="119"/>
      <c r="D18" s="12"/>
    </row>
    <row r="19" spans="1:4" ht="13" x14ac:dyDescent="0.3">
      <c r="A19" s="909" t="s">
        <v>1429</v>
      </c>
      <c r="B19" s="895"/>
      <c r="C19" s="120"/>
      <c r="D19" s="98"/>
    </row>
    <row r="20" spans="1:4" ht="13" x14ac:dyDescent="0.3">
      <c r="A20" s="919"/>
      <c r="B20" s="920"/>
      <c r="C20" s="12"/>
      <c r="D20" s="13"/>
    </row>
    <row r="21" spans="1:4" ht="13" x14ac:dyDescent="0.3">
      <c r="A21" s="925" t="s">
        <v>1141</v>
      </c>
      <c r="B21" s="926"/>
      <c r="C21" s="98"/>
      <c r="D21" s="99"/>
    </row>
    <row r="22" spans="1:4" ht="13" x14ac:dyDescent="0.3">
      <c r="A22" s="919"/>
      <c r="B22" s="920"/>
      <c r="C22" s="12"/>
      <c r="D22" s="13"/>
    </row>
    <row r="23" spans="1:4" x14ac:dyDescent="0.25">
      <c r="A23" s="921" t="s">
        <v>1428</v>
      </c>
      <c r="B23" s="922"/>
      <c r="C23" s="98"/>
      <c r="D23" s="98"/>
    </row>
    <row r="24" spans="1:4" ht="13" x14ac:dyDescent="0.3">
      <c r="A24" s="919"/>
      <c r="B24" s="920"/>
      <c r="C24" s="98"/>
      <c r="D24" s="510"/>
    </row>
    <row r="25" spans="1:4" x14ac:dyDescent="0.25">
      <c r="A25" s="905" t="s">
        <v>1698</v>
      </c>
      <c r="B25" s="906"/>
      <c r="C25" s="100"/>
      <c r="D25" s="100"/>
    </row>
    <row r="26" spans="1:4" x14ac:dyDescent="0.25">
      <c r="A26" s="897" t="s">
        <v>1700</v>
      </c>
      <c r="B26" s="898"/>
      <c r="C26" s="12"/>
      <c r="D26" s="13"/>
    </row>
    <row r="27" spans="1:4" x14ac:dyDescent="0.25">
      <c r="A27" s="905" t="s">
        <v>1699</v>
      </c>
      <c r="B27" s="906"/>
      <c r="C27" s="98"/>
      <c r="D27" s="99"/>
    </row>
    <row r="28" spans="1:4" ht="13" thickBot="1" x14ac:dyDescent="0.3">
      <c r="A28" s="897" t="s">
        <v>1434</v>
      </c>
      <c r="B28" s="898"/>
      <c r="C28" s="508"/>
      <c r="D28" s="509"/>
    </row>
    <row r="29" spans="1:4" ht="13.5" thickBot="1" x14ac:dyDescent="0.35">
      <c r="A29" s="903" t="s">
        <v>428</v>
      </c>
      <c r="B29" s="904"/>
      <c r="C29" s="529">
        <f>SUM(C25:C28)</f>
        <v>0</v>
      </c>
      <c r="D29" s="529">
        <f>SUM(D25:D28)</f>
        <v>0</v>
      </c>
    </row>
    <row r="30" spans="1:4" x14ac:dyDescent="0.25">
      <c r="A30" s="899"/>
      <c r="B30" s="900"/>
      <c r="C30" s="12"/>
      <c r="D30" s="13"/>
    </row>
    <row r="31" spans="1:4" ht="13" x14ac:dyDescent="0.3">
      <c r="A31" s="919" t="s">
        <v>1430</v>
      </c>
      <c r="B31" s="920"/>
      <c r="C31" s="98"/>
      <c r="D31" s="99"/>
    </row>
    <row r="32" spans="1:4" x14ac:dyDescent="0.25">
      <c r="A32" s="899"/>
      <c r="B32" s="900"/>
      <c r="C32" s="12"/>
      <c r="D32" s="13"/>
    </row>
    <row r="33" spans="1:4" x14ac:dyDescent="0.25">
      <c r="A33" s="901" t="s">
        <v>1428</v>
      </c>
      <c r="B33" s="902"/>
      <c r="C33" s="98"/>
      <c r="D33" s="99"/>
    </row>
    <row r="34" spans="1:4" ht="13" x14ac:dyDescent="0.3">
      <c r="A34" s="909"/>
      <c r="B34" s="910"/>
      <c r="C34" s="12"/>
      <c r="D34" s="13"/>
    </row>
    <row r="35" spans="1:4" x14ac:dyDescent="0.25">
      <c r="A35" s="905" t="s">
        <v>1698</v>
      </c>
      <c r="B35" s="906"/>
      <c r="C35" s="100"/>
      <c r="D35" s="102"/>
    </row>
    <row r="36" spans="1:4" x14ac:dyDescent="0.25">
      <c r="A36" s="907" t="s">
        <v>1700</v>
      </c>
      <c r="B36" s="908"/>
      <c r="C36" s="16"/>
      <c r="D36" s="178"/>
    </row>
    <row r="37" spans="1:4" x14ac:dyDescent="0.25">
      <c r="A37" s="905" t="s">
        <v>1699</v>
      </c>
      <c r="B37" s="906"/>
      <c r="C37" s="98"/>
      <c r="D37" s="99"/>
    </row>
    <row r="38" spans="1:4" ht="13" thickBot="1" x14ac:dyDescent="0.3">
      <c r="A38" s="897" t="s">
        <v>1434</v>
      </c>
      <c r="B38" s="898"/>
      <c r="C38" s="508"/>
      <c r="D38" s="509"/>
    </row>
    <row r="39" spans="1:4" ht="13.5" thickBot="1" x14ac:dyDescent="0.35">
      <c r="A39" s="903" t="s">
        <v>428</v>
      </c>
      <c r="B39" s="904"/>
      <c r="C39" s="528">
        <f>SUM(C35:C38)</f>
        <v>0</v>
      </c>
      <c r="D39" s="528">
        <f>SUM(D35:D38)</f>
        <v>0</v>
      </c>
    </row>
    <row r="40" spans="1:4" x14ac:dyDescent="0.25">
      <c r="A40" s="911"/>
      <c r="B40" s="912"/>
      <c r="C40" s="28"/>
      <c r="D40" s="507"/>
    </row>
  </sheetData>
  <mergeCells count="37">
    <mergeCell ref="A3:D3"/>
    <mergeCell ref="A5:D5"/>
    <mergeCell ref="A13:B13"/>
    <mergeCell ref="C8:C9"/>
    <mergeCell ref="D8:D9"/>
    <mergeCell ref="A10:B10"/>
    <mergeCell ref="A27:B27"/>
    <mergeCell ref="A21:B21"/>
    <mergeCell ref="A22:B22"/>
    <mergeCell ref="A14:B14"/>
    <mergeCell ref="A15:B15"/>
    <mergeCell ref="A40:B40"/>
    <mergeCell ref="A7:B7"/>
    <mergeCell ref="A8:B9"/>
    <mergeCell ref="A11:B11"/>
    <mergeCell ref="A12:B12"/>
    <mergeCell ref="A20:B20"/>
    <mergeCell ref="A23:B23"/>
    <mergeCell ref="A24:B24"/>
    <mergeCell ref="A31:B31"/>
    <mergeCell ref="A16:B16"/>
    <mergeCell ref="A29:B29"/>
    <mergeCell ref="A17:B17"/>
    <mergeCell ref="A18:B18"/>
    <mergeCell ref="A19:B19"/>
    <mergeCell ref="A25:B25"/>
    <mergeCell ref="A26:B26"/>
    <mergeCell ref="A28:B28"/>
    <mergeCell ref="A30:B30"/>
    <mergeCell ref="A32:B32"/>
    <mergeCell ref="A33:B33"/>
    <mergeCell ref="A39:B39"/>
    <mergeCell ref="A38:B38"/>
    <mergeCell ref="A35:B35"/>
    <mergeCell ref="A36:B36"/>
    <mergeCell ref="A37:B37"/>
    <mergeCell ref="A34:B3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7">
    <pageSetUpPr fitToPage="1"/>
  </sheetPr>
  <dimension ref="A1:J240"/>
  <sheetViews>
    <sheetView workbookViewId="0">
      <selection activeCell="A3" sqref="A3"/>
    </sheetView>
  </sheetViews>
  <sheetFormatPr defaultRowHeight="12.5" x14ac:dyDescent="0.25"/>
  <cols>
    <col min="7" max="7" width="11.453125" customWidth="1"/>
    <col min="9" max="9" width="16" customWidth="1"/>
  </cols>
  <sheetData>
    <row r="1" spans="1:10" x14ac:dyDescent="0.25">
      <c r="A1" s="619">
        <f>Title!B12</f>
        <v>0</v>
      </c>
      <c r="B1" s="2"/>
      <c r="C1" s="2"/>
      <c r="D1" s="2"/>
      <c r="E1" s="2"/>
      <c r="F1" s="2"/>
      <c r="G1" s="2"/>
      <c r="H1" s="957" t="str">
        <f>'42'!I1</f>
        <v>For The Year Ended</v>
      </c>
      <c r="I1" s="958"/>
    </row>
    <row r="2" spans="1:10" ht="13" thickBot="1" x14ac:dyDescent="0.3">
      <c r="A2" t="s">
        <v>8</v>
      </c>
      <c r="H2" s="959">
        <f>'42'!I2</f>
        <v>45657</v>
      </c>
      <c r="I2" s="960"/>
    </row>
    <row r="4" spans="1:10" ht="13" x14ac:dyDescent="0.3">
      <c r="A4" s="895" t="s">
        <v>126</v>
      </c>
      <c r="B4" s="895"/>
      <c r="C4" s="895"/>
      <c r="D4" s="895"/>
      <c r="E4" s="895"/>
      <c r="F4" s="895"/>
      <c r="G4" s="895"/>
      <c r="H4" s="895"/>
      <c r="I4" s="895"/>
    </row>
    <row r="5" spans="1:10" ht="13" thickBot="1" x14ac:dyDescent="0.3">
      <c r="A5" s="1103" t="s">
        <v>127</v>
      </c>
      <c r="B5" s="1103"/>
      <c r="C5" s="1103"/>
      <c r="D5" s="1103"/>
      <c r="E5" s="1103"/>
      <c r="F5" s="1103"/>
      <c r="G5" s="1103"/>
      <c r="H5" s="1103"/>
      <c r="I5" s="1103"/>
    </row>
    <row r="6" spans="1:10" ht="38.25" customHeight="1" thickBot="1" x14ac:dyDescent="0.3">
      <c r="A6" s="1297" t="s">
        <v>1248</v>
      </c>
      <c r="B6" s="1295"/>
      <c r="C6" s="1295"/>
      <c r="D6" s="1295"/>
      <c r="E6" s="1295"/>
      <c r="F6" s="1295"/>
      <c r="G6" s="1296"/>
      <c r="H6" s="1297" t="s">
        <v>134</v>
      </c>
      <c r="I6" s="1296"/>
    </row>
    <row r="7" spans="1:10" ht="15.65" customHeight="1" x14ac:dyDescent="0.25">
      <c r="A7" s="1203"/>
      <c r="B7" s="949"/>
      <c r="C7" s="949"/>
      <c r="D7" s="949"/>
      <c r="E7" s="949"/>
      <c r="F7" s="949"/>
      <c r="G7" s="1204"/>
      <c r="H7" s="1205">
        <v>0</v>
      </c>
      <c r="I7" s="1206"/>
    </row>
    <row r="8" spans="1:10" ht="15.65" customHeight="1" x14ac:dyDescent="0.25">
      <c r="A8" s="1188"/>
      <c r="B8" s="1189"/>
      <c r="C8" s="1189"/>
      <c r="D8" s="1189"/>
      <c r="E8" s="1189"/>
      <c r="F8" s="1189"/>
      <c r="G8" s="1190"/>
      <c r="H8" s="1191">
        <v>0</v>
      </c>
      <c r="I8" s="1192"/>
      <c r="J8" s="1"/>
    </row>
    <row r="9" spans="1:10" ht="15.65" customHeight="1" x14ac:dyDescent="0.25">
      <c r="A9" s="1188"/>
      <c r="B9" s="1189"/>
      <c r="C9" s="1189"/>
      <c r="D9" s="1189"/>
      <c r="E9" s="1189"/>
      <c r="F9" s="1189"/>
      <c r="G9" s="1190"/>
      <c r="H9" s="1191">
        <v>0</v>
      </c>
      <c r="I9" s="1192"/>
    </row>
    <row r="10" spans="1:10" ht="15.65" customHeight="1" x14ac:dyDescent="0.25">
      <c r="A10" s="1188"/>
      <c r="B10" s="1189"/>
      <c r="C10" s="1189"/>
      <c r="D10" s="1189"/>
      <c r="E10" s="1189"/>
      <c r="F10" s="1189"/>
      <c r="G10" s="1190"/>
      <c r="H10" s="1191">
        <v>0</v>
      </c>
      <c r="I10" s="1192"/>
    </row>
    <row r="11" spans="1:10" ht="15.65" customHeight="1" x14ac:dyDescent="0.25">
      <c r="A11" s="1188"/>
      <c r="B11" s="1189"/>
      <c r="C11" s="1189"/>
      <c r="D11" s="1189"/>
      <c r="E11" s="1189"/>
      <c r="F11" s="1189"/>
      <c r="G11" s="1190"/>
      <c r="H11" s="1191">
        <v>0</v>
      </c>
      <c r="I11" s="1192"/>
    </row>
    <row r="12" spans="1:10" ht="15.65" customHeight="1" x14ac:dyDescent="0.25">
      <c r="A12" s="1188"/>
      <c r="B12" s="1189"/>
      <c r="C12" s="1189"/>
      <c r="D12" s="1189"/>
      <c r="E12" s="1189"/>
      <c r="F12" s="1189"/>
      <c r="G12" s="1190"/>
      <c r="H12" s="1191">
        <v>0</v>
      </c>
      <c r="I12" s="1192"/>
    </row>
    <row r="13" spans="1:10" ht="15.65" customHeight="1" x14ac:dyDescent="0.25">
      <c r="A13" s="1188"/>
      <c r="B13" s="1189"/>
      <c r="C13" s="1189"/>
      <c r="D13" s="1189"/>
      <c r="E13" s="1189"/>
      <c r="F13" s="1189"/>
      <c r="G13" s="1190"/>
      <c r="H13" s="1191">
        <v>0</v>
      </c>
      <c r="I13" s="1192"/>
    </row>
    <row r="14" spans="1:10" ht="15.65" customHeight="1" x14ac:dyDescent="0.25">
      <c r="A14" s="1188"/>
      <c r="B14" s="1189"/>
      <c r="C14" s="1189"/>
      <c r="D14" s="1189"/>
      <c r="E14" s="1189"/>
      <c r="F14" s="1189"/>
      <c r="G14" s="1190"/>
      <c r="H14" s="1191">
        <v>0</v>
      </c>
      <c r="I14" s="1192"/>
    </row>
    <row r="15" spans="1:10" ht="15.65" customHeight="1" x14ac:dyDescent="0.25">
      <c r="A15" s="1188"/>
      <c r="B15" s="1189"/>
      <c r="C15" s="1189"/>
      <c r="D15" s="1189"/>
      <c r="E15" s="1189"/>
      <c r="F15" s="1189"/>
      <c r="G15" s="1190"/>
      <c r="H15" s="1191">
        <v>0</v>
      </c>
      <c r="I15" s="1192"/>
    </row>
    <row r="16" spans="1:10" ht="15.65" customHeight="1" x14ac:dyDescent="0.25">
      <c r="A16" s="1188"/>
      <c r="B16" s="1189"/>
      <c r="C16" s="1189"/>
      <c r="D16" s="1189"/>
      <c r="E16" s="1189"/>
      <c r="F16" s="1189"/>
      <c r="G16" s="1190"/>
      <c r="H16" s="1191">
        <v>0</v>
      </c>
      <c r="I16" s="1192"/>
    </row>
    <row r="17" spans="1:9" ht="15.65" customHeight="1" x14ac:dyDescent="0.25">
      <c r="A17" s="1188"/>
      <c r="B17" s="1189"/>
      <c r="C17" s="1189"/>
      <c r="D17" s="1189"/>
      <c r="E17" s="1189"/>
      <c r="F17" s="1189"/>
      <c r="G17" s="1190"/>
      <c r="H17" s="1191">
        <v>0</v>
      </c>
      <c r="I17" s="1192"/>
    </row>
    <row r="18" spans="1:9" ht="15.65" customHeight="1" x14ac:dyDescent="0.25">
      <c r="A18" s="1188"/>
      <c r="B18" s="1189"/>
      <c r="C18" s="1189"/>
      <c r="D18" s="1189"/>
      <c r="E18" s="1189"/>
      <c r="F18" s="1189"/>
      <c r="G18" s="1190"/>
      <c r="H18" s="1191">
        <v>0</v>
      </c>
      <c r="I18" s="1192"/>
    </row>
    <row r="19" spans="1:9" ht="15.65" customHeight="1" x14ac:dyDescent="0.25">
      <c r="A19" s="1188"/>
      <c r="B19" s="1189"/>
      <c r="C19" s="1189"/>
      <c r="D19" s="1189"/>
      <c r="E19" s="1189"/>
      <c r="F19" s="1189"/>
      <c r="G19" s="1190"/>
      <c r="H19" s="1191">
        <v>0</v>
      </c>
      <c r="I19" s="1192"/>
    </row>
    <row r="20" spans="1:9" ht="15.65" customHeight="1" x14ac:dyDescent="0.25">
      <c r="A20" s="1188"/>
      <c r="B20" s="1189"/>
      <c r="C20" s="1189"/>
      <c r="D20" s="1189"/>
      <c r="E20" s="1189"/>
      <c r="F20" s="1189"/>
      <c r="G20" s="1190"/>
      <c r="H20" s="1191">
        <v>0</v>
      </c>
      <c r="I20" s="1192"/>
    </row>
    <row r="21" spans="1:9" ht="15.65" customHeight="1" x14ac:dyDescent="0.25">
      <c r="A21" s="1188"/>
      <c r="B21" s="1189"/>
      <c r="C21" s="1189"/>
      <c r="D21" s="1189"/>
      <c r="E21" s="1189"/>
      <c r="F21" s="1189"/>
      <c r="G21" s="1190"/>
      <c r="H21" s="1191">
        <v>0</v>
      </c>
      <c r="I21" s="1192"/>
    </row>
    <row r="22" spans="1:9" ht="15.65" customHeight="1" x14ac:dyDescent="0.25">
      <c r="A22" s="1188"/>
      <c r="B22" s="1189"/>
      <c r="C22" s="1189"/>
      <c r="D22" s="1189"/>
      <c r="E22" s="1189"/>
      <c r="F22" s="1189"/>
      <c r="G22" s="1190"/>
      <c r="H22" s="1191">
        <v>0</v>
      </c>
      <c r="I22" s="1192"/>
    </row>
    <row r="23" spans="1:9" ht="15.65" customHeight="1" x14ac:dyDescent="0.25">
      <c r="A23" s="1188"/>
      <c r="B23" s="1189"/>
      <c r="C23" s="1189"/>
      <c r="D23" s="1189"/>
      <c r="E23" s="1189"/>
      <c r="F23" s="1189"/>
      <c r="G23" s="1190"/>
      <c r="H23" s="1191">
        <v>0</v>
      </c>
      <c r="I23" s="1192"/>
    </row>
    <row r="24" spans="1:9" ht="15.65" customHeight="1" x14ac:dyDescent="0.25">
      <c r="A24" s="1188"/>
      <c r="B24" s="1189"/>
      <c r="C24" s="1189"/>
      <c r="D24" s="1189"/>
      <c r="E24" s="1189"/>
      <c r="F24" s="1189"/>
      <c r="G24" s="1190"/>
      <c r="H24" s="1191">
        <v>0</v>
      </c>
      <c r="I24" s="1192"/>
    </row>
    <row r="25" spans="1:9" ht="15.65" customHeight="1" thickBot="1" x14ac:dyDescent="0.3">
      <c r="A25" s="1188"/>
      <c r="B25" s="1189"/>
      <c r="C25" s="1189"/>
      <c r="D25" s="1189"/>
      <c r="E25" s="1189"/>
      <c r="F25" s="1189"/>
      <c r="G25" s="1190"/>
      <c r="H25" s="1193">
        <v>0</v>
      </c>
      <c r="I25" s="1194"/>
    </row>
    <row r="26" spans="1:9" ht="15.65" customHeight="1" thickBot="1" x14ac:dyDescent="0.35">
      <c r="A26" s="1183" t="s">
        <v>135</v>
      </c>
      <c r="B26" s="1184"/>
      <c r="C26" s="1184"/>
      <c r="D26" s="1184"/>
      <c r="E26" s="1184"/>
      <c r="F26" s="1184"/>
      <c r="G26" s="1185"/>
      <c r="H26" s="1186">
        <f>SUM(H7:I25)</f>
        <v>0</v>
      </c>
      <c r="I26" s="1187"/>
    </row>
    <row r="28" spans="1:9" ht="13" x14ac:dyDescent="0.3">
      <c r="A28" s="895" t="s">
        <v>1249</v>
      </c>
      <c r="B28" s="895"/>
      <c r="C28" s="895"/>
      <c r="D28" s="895"/>
      <c r="E28" s="895"/>
      <c r="F28" s="895"/>
      <c r="G28" s="895"/>
      <c r="H28" s="895"/>
      <c r="I28" s="895"/>
    </row>
    <row r="29" spans="1:9" x14ac:dyDescent="0.25">
      <c r="A29" s="1103" t="s">
        <v>1250</v>
      </c>
      <c r="B29" s="1103"/>
      <c r="C29" s="1103"/>
      <c r="D29" s="1103"/>
      <c r="E29" s="1103"/>
      <c r="F29" s="1103"/>
      <c r="G29" s="1103"/>
      <c r="H29" s="1103"/>
      <c r="I29" s="1103"/>
    </row>
    <row r="30" spans="1:9" x14ac:dyDescent="0.25">
      <c r="A30" s="1112" t="s">
        <v>1251</v>
      </c>
      <c r="B30" s="1112"/>
      <c r="C30" s="1112"/>
      <c r="D30" s="1112"/>
      <c r="E30" s="1112"/>
      <c r="F30" s="1112"/>
      <c r="G30" s="1112"/>
      <c r="H30" s="1112"/>
      <c r="I30" s="1112"/>
    </row>
    <row r="31" spans="1:9" ht="5.25" customHeight="1" thickBot="1" x14ac:dyDescent="0.3">
      <c r="A31" s="1423"/>
      <c r="B31" s="1423"/>
      <c r="C31" s="1423"/>
      <c r="D31" s="1423"/>
      <c r="E31" s="1423"/>
      <c r="F31" s="1423"/>
      <c r="G31" s="1423"/>
      <c r="H31" s="1423"/>
      <c r="I31" s="1423"/>
    </row>
    <row r="32" spans="1:9" ht="38.25" customHeight="1" thickBot="1" x14ac:dyDescent="0.3">
      <c r="A32" s="1297" t="s">
        <v>1252</v>
      </c>
      <c r="B32" s="1295"/>
      <c r="C32" s="1295"/>
      <c r="D32" s="1295"/>
      <c r="E32" s="1295"/>
      <c r="F32" s="1295"/>
      <c r="G32" s="1296"/>
      <c r="H32" s="1297" t="s">
        <v>134</v>
      </c>
      <c r="I32" s="1296"/>
    </row>
    <row r="33" spans="1:9" ht="15.65" customHeight="1" x14ac:dyDescent="0.25">
      <c r="A33" s="1203"/>
      <c r="B33" s="949"/>
      <c r="C33" s="949"/>
      <c r="D33" s="949"/>
      <c r="E33" s="949"/>
      <c r="F33" s="949"/>
      <c r="G33" s="1204"/>
      <c r="H33" s="1205">
        <v>0</v>
      </c>
      <c r="I33" s="1206"/>
    </row>
    <row r="34" spans="1:9" ht="15.65" customHeight="1" x14ac:dyDescent="0.25">
      <c r="A34" s="1188"/>
      <c r="B34" s="1189"/>
      <c r="C34" s="1189"/>
      <c r="D34" s="1189"/>
      <c r="E34" s="1189"/>
      <c r="F34" s="1189"/>
      <c r="G34" s="1190"/>
      <c r="H34" s="1191">
        <v>0</v>
      </c>
      <c r="I34" s="1192"/>
    </row>
    <row r="35" spans="1:9" ht="15.65" customHeight="1" x14ac:dyDescent="0.25">
      <c r="A35" s="1188"/>
      <c r="B35" s="1189"/>
      <c r="C35" s="1189"/>
      <c r="D35" s="1189"/>
      <c r="E35" s="1189"/>
      <c r="F35" s="1189"/>
      <c r="G35" s="1190"/>
      <c r="H35" s="1191">
        <v>0</v>
      </c>
      <c r="I35" s="1192"/>
    </row>
    <row r="36" spans="1:9" ht="15.65" customHeight="1" x14ac:dyDescent="0.25">
      <c r="A36" s="1188"/>
      <c r="B36" s="1189"/>
      <c r="C36" s="1189"/>
      <c r="D36" s="1189"/>
      <c r="E36" s="1189"/>
      <c r="F36" s="1189"/>
      <c r="G36" s="1190"/>
      <c r="H36" s="1191">
        <v>0</v>
      </c>
      <c r="I36" s="1192"/>
    </row>
    <row r="37" spans="1:9" ht="15.65" customHeight="1" x14ac:dyDescent="0.25">
      <c r="A37" s="1188"/>
      <c r="B37" s="1189"/>
      <c r="C37" s="1189"/>
      <c r="D37" s="1189"/>
      <c r="E37" s="1189"/>
      <c r="F37" s="1189"/>
      <c r="G37" s="1190"/>
      <c r="H37" s="1191">
        <v>0</v>
      </c>
      <c r="I37" s="1192"/>
    </row>
    <row r="38" spans="1:9" ht="15.65" customHeight="1" x14ac:dyDescent="0.25">
      <c r="A38" s="1188"/>
      <c r="B38" s="1189"/>
      <c r="C38" s="1189"/>
      <c r="D38" s="1189"/>
      <c r="E38" s="1189"/>
      <c r="F38" s="1189"/>
      <c r="G38" s="1190"/>
      <c r="H38" s="1191">
        <v>0</v>
      </c>
      <c r="I38" s="1192"/>
    </row>
    <row r="39" spans="1:9" ht="15.65" customHeight="1" x14ac:dyDescent="0.25">
      <c r="A39" s="1188"/>
      <c r="B39" s="1189"/>
      <c r="C39" s="1189"/>
      <c r="D39" s="1189"/>
      <c r="E39" s="1189"/>
      <c r="F39" s="1189"/>
      <c r="G39" s="1190"/>
      <c r="H39" s="1191">
        <v>0</v>
      </c>
      <c r="I39" s="1192"/>
    </row>
    <row r="40" spans="1:9" ht="15.65" customHeight="1" x14ac:dyDescent="0.25">
      <c r="A40" s="1188"/>
      <c r="B40" s="1189"/>
      <c r="C40" s="1189"/>
      <c r="D40" s="1189"/>
      <c r="E40" s="1189"/>
      <c r="F40" s="1189"/>
      <c r="G40" s="1190"/>
      <c r="H40" s="1191">
        <v>0</v>
      </c>
      <c r="I40" s="1192"/>
    </row>
    <row r="41" spans="1:9" ht="15.65" customHeight="1" x14ac:dyDescent="0.25">
      <c r="A41" s="1188"/>
      <c r="B41" s="1189"/>
      <c r="C41" s="1189"/>
      <c r="D41" s="1189"/>
      <c r="E41" s="1189"/>
      <c r="F41" s="1189"/>
      <c r="G41" s="1190"/>
      <c r="H41" s="1191">
        <v>0</v>
      </c>
      <c r="I41" s="1192"/>
    </row>
    <row r="42" spans="1:9" ht="15.65" customHeight="1" x14ac:dyDescent="0.25">
      <c r="A42" s="1188"/>
      <c r="B42" s="1189"/>
      <c r="C42" s="1189"/>
      <c r="D42" s="1189"/>
      <c r="E42" s="1189"/>
      <c r="F42" s="1189"/>
      <c r="G42" s="1190"/>
      <c r="H42" s="1191">
        <v>0</v>
      </c>
      <c r="I42" s="1192"/>
    </row>
    <row r="43" spans="1:9" ht="15.65" customHeight="1" x14ac:dyDescent="0.25">
      <c r="A43" s="1188"/>
      <c r="B43" s="1189"/>
      <c r="C43" s="1189"/>
      <c r="D43" s="1189"/>
      <c r="E43" s="1189"/>
      <c r="F43" s="1189"/>
      <c r="G43" s="1190"/>
      <c r="H43" s="1191">
        <v>0</v>
      </c>
      <c r="I43" s="1192"/>
    </row>
    <row r="44" spans="1:9" ht="15.65" customHeight="1" x14ac:dyDescent="0.25">
      <c r="A44" s="1188"/>
      <c r="B44" s="1189"/>
      <c r="C44" s="1189"/>
      <c r="D44" s="1189"/>
      <c r="E44" s="1189"/>
      <c r="F44" s="1189"/>
      <c r="G44" s="1190"/>
      <c r="H44" s="1191">
        <v>0</v>
      </c>
      <c r="I44" s="1192"/>
    </row>
    <row r="45" spans="1:9" ht="15.65" customHeight="1" x14ac:dyDescent="0.25">
      <c r="A45" s="1188"/>
      <c r="B45" s="1189"/>
      <c r="C45" s="1189"/>
      <c r="D45" s="1189"/>
      <c r="E45" s="1189"/>
      <c r="F45" s="1189"/>
      <c r="G45" s="1190"/>
      <c r="H45" s="1191">
        <v>0</v>
      </c>
      <c r="I45" s="1192"/>
    </row>
    <row r="46" spans="1:9" ht="15.65" customHeight="1" thickBot="1" x14ac:dyDescent="0.3">
      <c r="A46" s="1188"/>
      <c r="B46" s="1189"/>
      <c r="C46" s="1189"/>
      <c r="D46" s="1189"/>
      <c r="E46" s="1189"/>
      <c r="F46" s="1189"/>
      <c r="G46" s="1190"/>
      <c r="H46" s="1193">
        <v>0</v>
      </c>
      <c r="I46" s="1194"/>
    </row>
    <row r="47" spans="1:9" ht="15.65" customHeight="1" thickBot="1" x14ac:dyDescent="0.35">
      <c r="A47" s="1183" t="s">
        <v>1306</v>
      </c>
      <c r="B47" s="1184"/>
      <c r="C47" s="1184"/>
      <c r="D47" s="1184"/>
      <c r="E47" s="1184"/>
      <c r="F47" s="1184"/>
      <c r="G47" s="1185"/>
      <c r="H47" s="1186">
        <f>SUM(H33:I46)</f>
        <v>0</v>
      </c>
      <c r="I47" s="1187"/>
    </row>
    <row r="48" spans="1:9" x14ac:dyDescent="0.25">
      <c r="H48" s="238"/>
      <c r="I48" s="238"/>
    </row>
    <row r="49" spans="8:9" x14ac:dyDescent="0.25">
      <c r="H49" s="238"/>
      <c r="I49" s="238"/>
    </row>
    <row r="50" spans="8:9" x14ac:dyDescent="0.25">
      <c r="H50" s="238"/>
      <c r="I50" s="238"/>
    </row>
    <row r="51" spans="8:9" x14ac:dyDescent="0.25">
      <c r="H51" s="238"/>
      <c r="I51" s="238"/>
    </row>
    <row r="52" spans="8:9" x14ac:dyDescent="0.25">
      <c r="H52" s="238"/>
      <c r="I52" s="238"/>
    </row>
    <row r="53" spans="8:9" x14ac:dyDescent="0.25">
      <c r="H53" s="238"/>
      <c r="I53" s="238"/>
    </row>
    <row r="54" spans="8:9" x14ac:dyDescent="0.25">
      <c r="H54" s="238"/>
      <c r="I54" s="238"/>
    </row>
    <row r="55" spans="8:9" x14ac:dyDescent="0.25">
      <c r="H55" s="238"/>
      <c r="I55" s="238"/>
    </row>
    <row r="56" spans="8:9" x14ac:dyDescent="0.25">
      <c r="H56" s="238"/>
      <c r="I56" s="238"/>
    </row>
    <row r="57" spans="8:9" x14ac:dyDescent="0.25">
      <c r="H57" s="238"/>
      <c r="I57" s="238"/>
    </row>
    <row r="58" spans="8:9" x14ac:dyDescent="0.25">
      <c r="H58" s="238"/>
      <c r="I58" s="238"/>
    </row>
    <row r="59" spans="8:9" x14ac:dyDescent="0.25">
      <c r="H59" s="238"/>
      <c r="I59" s="238"/>
    </row>
    <row r="60" spans="8:9" x14ac:dyDescent="0.25">
      <c r="H60" s="238"/>
      <c r="I60" s="238"/>
    </row>
    <row r="61" spans="8:9" x14ac:dyDescent="0.25">
      <c r="H61" s="238"/>
      <c r="I61" s="238"/>
    </row>
    <row r="62" spans="8:9" x14ac:dyDescent="0.25">
      <c r="H62" s="238"/>
      <c r="I62" s="238"/>
    </row>
    <row r="63" spans="8:9" x14ac:dyDescent="0.25">
      <c r="H63" s="238"/>
      <c r="I63" s="238"/>
    </row>
    <row r="64" spans="8:9" x14ac:dyDescent="0.25">
      <c r="H64" s="238"/>
      <c r="I64" s="238"/>
    </row>
    <row r="65" spans="8:9" x14ac:dyDescent="0.25">
      <c r="H65" s="238"/>
      <c r="I65" s="238"/>
    </row>
    <row r="66" spans="8:9" x14ac:dyDescent="0.25">
      <c r="H66" s="238"/>
      <c r="I66" s="238"/>
    </row>
    <row r="67" spans="8:9" x14ac:dyDescent="0.25">
      <c r="H67" s="238"/>
      <c r="I67" s="238"/>
    </row>
    <row r="68" spans="8:9" x14ac:dyDescent="0.25">
      <c r="H68" s="238"/>
      <c r="I68" s="238"/>
    </row>
    <row r="69" spans="8:9" x14ac:dyDescent="0.25">
      <c r="H69" s="238"/>
      <c r="I69" s="238"/>
    </row>
    <row r="70" spans="8:9" x14ac:dyDescent="0.25">
      <c r="H70" s="238"/>
      <c r="I70" s="238"/>
    </row>
    <row r="71" spans="8:9" x14ac:dyDescent="0.25">
      <c r="H71" s="238"/>
      <c r="I71" s="238"/>
    </row>
    <row r="72" spans="8:9" x14ac:dyDescent="0.25">
      <c r="H72" s="238"/>
      <c r="I72" s="238"/>
    </row>
    <row r="73" spans="8:9" x14ac:dyDescent="0.25">
      <c r="H73" s="238"/>
      <c r="I73" s="238"/>
    </row>
    <row r="74" spans="8:9" x14ac:dyDescent="0.25">
      <c r="H74" s="238"/>
      <c r="I74" s="238"/>
    </row>
    <row r="75" spans="8:9" x14ac:dyDescent="0.25">
      <c r="H75" s="238"/>
      <c r="I75" s="238"/>
    </row>
    <row r="76" spans="8:9" x14ac:dyDescent="0.25">
      <c r="H76" s="238"/>
      <c r="I76" s="238"/>
    </row>
    <row r="77" spans="8:9" x14ac:dyDescent="0.25">
      <c r="H77" s="238"/>
      <c r="I77" s="238"/>
    </row>
    <row r="78" spans="8:9" x14ac:dyDescent="0.25">
      <c r="H78" s="238"/>
      <c r="I78" s="238"/>
    </row>
    <row r="79" spans="8:9" x14ac:dyDescent="0.25">
      <c r="H79" s="238"/>
      <c r="I79" s="238"/>
    </row>
    <row r="80" spans="8:9" x14ac:dyDescent="0.25">
      <c r="H80" s="238"/>
      <c r="I80" s="238"/>
    </row>
    <row r="81" spans="8:9" x14ac:dyDescent="0.25">
      <c r="H81" s="238"/>
      <c r="I81" s="238"/>
    </row>
    <row r="82" spans="8:9" x14ac:dyDescent="0.25">
      <c r="H82" s="238"/>
      <c r="I82" s="238"/>
    </row>
    <row r="83" spans="8:9" x14ac:dyDescent="0.25">
      <c r="H83" s="238"/>
      <c r="I83" s="238"/>
    </row>
    <row r="84" spans="8:9" x14ac:dyDescent="0.25">
      <c r="H84" s="238"/>
      <c r="I84" s="238"/>
    </row>
    <row r="85" spans="8:9" x14ac:dyDescent="0.25">
      <c r="H85" s="238"/>
      <c r="I85" s="238"/>
    </row>
    <row r="86" spans="8:9" x14ac:dyDescent="0.25">
      <c r="H86" s="238"/>
      <c r="I86" s="238"/>
    </row>
    <row r="87" spans="8:9" x14ac:dyDescent="0.25">
      <c r="H87" s="238"/>
      <c r="I87" s="238"/>
    </row>
    <row r="88" spans="8:9" x14ac:dyDescent="0.25">
      <c r="H88" s="238"/>
      <c r="I88" s="238"/>
    </row>
    <row r="89" spans="8:9" x14ac:dyDescent="0.25">
      <c r="H89" s="238"/>
      <c r="I89" s="238"/>
    </row>
    <row r="90" spans="8:9" x14ac:dyDescent="0.25">
      <c r="H90" s="238"/>
      <c r="I90" s="238"/>
    </row>
    <row r="91" spans="8:9" x14ac:dyDescent="0.25">
      <c r="H91" s="238"/>
      <c r="I91" s="238"/>
    </row>
    <row r="92" spans="8:9" x14ac:dyDescent="0.25">
      <c r="H92" s="238"/>
      <c r="I92" s="238"/>
    </row>
    <row r="93" spans="8:9" x14ac:dyDescent="0.25">
      <c r="H93" s="238"/>
      <c r="I93" s="238"/>
    </row>
    <row r="94" spans="8:9" x14ac:dyDescent="0.25">
      <c r="H94" s="238"/>
      <c r="I94" s="238"/>
    </row>
    <row r="95" spans="8:9" x14ac:dyDescent="0.25">
      <c r="H95" s="238"/>
      <c r="I95" s="238"/>
    </row>
    <row r="96" spans="8:9" x14ac:dyDescent="0.25">
      <c r="H96" s="238"/>
      <c r="I96" s="238"/>
    </row>
    <row r="97" spans="8:9" x14ac:dyDescent="0.25">
      <c r="H97" s="238"/>
      <c r="I97" s="238"/>
    </row>
    <row r="98" spans="8:9" x14ac:dyDescent="0.25">
      <c r="H98" s="238"/>
      <c r="I98" s="238"/>
    </row>
    <row r="99" spans="8:9" x14ac:dyDescent="0.25">
      <c r="H99" s="238"/>
      <c r="I99" s="238"/>
    </row>
    <row r="100" spans="8:9" x14ac:dyDescent="0.25">
      <c r="H100" s="238"/>
      <c r="I100" s="238"/>
    </row>
    <row r="101" spans="8:9" x14ac:dyDescent="0.25">
      <c r="H101" s="238"/>
      <c r="I101" s="238"/>
    </row>
    <row r="102" spans="8:9" x14ac:dyDescent="0.25">
      <c r="H102" s="238"/>
      <c r="I102" s="238"/>
    </row>
    <row r="103" spans="8:9" x14ac:dyDescent="0.25">
      <c r="H103" s="238"/>
      <c r="I103" s="238"/>
    </row>
    <row r="104" spans="8:9" x14ac:dyDescent="0.25">
      <c r="H104" s="238"/>
      <c r="I104" s="238"/>
    </row>
    <row r="105" spans="8:9" x14ac:dyDescent="0.25">
      <c r="H105" s="238"/>
      <c r="I105" s="238"/>
    </row>
    <row r="106" spans="8:9" x14ac:dyDescent="0.25">
      <c r="H106" s="238"/>
      <c r="I106" s="238"/>
    </row>
    <row r="107" spans="8:9" x14ac:dyDescent="0.25">
      <c r="H107" s="238"/>
      <c r="I107" s="238"/>
    </row>
    <row r="108" spans="8:9" x14ac:dyDescent="0.25">
      <c r="H108" s="238"/>
      <c r="I108" s="238"/>
    </row>
    <row r="109" spans="8:9" x14ac:dyDescent="0.25">
      <c r="H109" s="238"/>
      <c r="I109" s="238"/>
    </row>
    <row r="110" spans="8:9" x14ac:dyDescent="0.25">
      <c r="H110" s="238"/>
      <c r="I110" s="238"/>
    </row>
    <row r="111" spans="8:9" x14ac:dyDescent="0.25">
      <c r="H111" s="238"/>
      <c r="I111" s="238"/>
    </row>
    <row r="112" spans="8:9" x14ac:dyDescent="0.25">
      <c r="H112" s="238"/>
      <c r="I112" s="238"/>
    </row>
    <row r="113" spans="8:9" x14ac:dyDescent="0.25">
      <c r="H113" s="238"/>
      <c r="I113" s="238"/>
    </row>
    <row r="114" spans="8:9" x14ac:dyDescent="0.25">
      <c r="H114" s="238"/>
      <c r="I114" s="238"/>
    </row>
    <row r="115" spans="8:9" x14ac:dyDescent="0.25">
      <c r="H115" s="238"/>
      <c r="I115" s="238"/>
    </row>
    <row r="116" spans="8:9" x14ac:dyDescent="0.25">
      <c r="H116" s="238"/>
      <c r="I116" s="238"/>
    </row>
    <row r="117" spans="8:9" x14ac:dyDescent="0.25">
      <c r="H117" s="238"/>
      <c r="I117" s="238"/>
    </row>
    <row r="118" spans="8:9" x14ac:dyDescent="0.25">
      <c r="H118" s="238"/>
      <c r="I118" s="238"/>
    </row>
    <row r="119" spans="8:9" x14ac:dyDescent="0.25">
      <c r="H119" s="238"/>
      <c r="I119" s="238"/>
    </row>
    <row r="120" spans="8:9" x14ac:dyDescent="0.25">
      <c r="H120" s="238"/>
      <c r="I120" s="238"/>
    </row>
    <row r="121" spans="8:9" x14ac:dyDescent="0.25">
      <c r="H121" s="238"/>
      <c r="I121" s="238"/>
    </row>
    <row r="122" spans="8:9" x14ac:dyDescent="0.25">
      <c r="H122" s="238"/>
      <c r="I122" s="238"/>
    </row>
    <row r="123" spans="8:9" x14ac:dyDescent="0.25">
      <c r="H123" s="238"/>
      <c r="I123" s="238"/>
    </row>
    <row r="124" spans="8:9" x14ac:dyDescent="0.25">
      <c r="H124" s="238"/>
      <c r="I124" s="238"/>
    </row>
    <row r="125" spans="8:9" x14ac:dyDescent="0.25">
      <c r="H125" s="238"/>
      <c r="I125" s="238"/>
    </row>
    <row r="126" spans="8:9" x14ac:dyDescent="0.25">
      <c r="H126" s="238"/>
      <c r="I126" s="238"/>
    </row>
    <row r="127" spans="8:9" x14ac:dyDescent="0.25">
      <c r="H127" s="238"/>
      <c r="I127" s="238"/>
    </row>
    <row r="128" spans="8:9" x14ac:dyDescent="0.25">
      <c r="H128" s="238"/>
      <c r="I128" s="238"/>
    </row>
    <row r="129" spans="8:9" x14ac:dyDescent="0.25">
      <c r="H129" s="238"/>
      <c r="I129" s="238"/>
    </row>
    <row r="130" spans="8:9" x14ac:dyDescent="0.25">
      <c r="H130" s="238"/>
      <c r="I130" s="238"/>
    </row>
    <row r="131" spans="8:9" x14ac:dyDescent="0.25">
      <c r="H131" s="238"/>
      <c r="I131" s="238"/>
    </row>
    <row r="132" spans="8:9" x14ac:dyDescent="0.25">
      <c r="H132" s="238"/>
      <c r="I132" s="238"/>
    </row>
    <row r="133" spans="8:9" x14ac:dyDescent="0.25">
      <c r="H133" s="238"/>
      <c r="I133" s="238"/>
    </row>
    <row r="134" spans="8:9" x14ac:dyDescent="0.25">
      <c r="H134" s="238"/>
      <c r="I134" s="238"/>
    </row>
    <row r="135" spans="8:9" x14ac:dyDescent="0.25">
      <c r="H135" s="238"/>
      <c r="I135" s="238"/>
    </row>
    <row r="136" spans="8:9" x14ac:dyDescent="0.25">
      <c r="H136" s="238"/>
      <c r="I136" s="238"/>
    </row>
    <row r="137" spans="8:9" x14ac:dyDescent="0.25">
      <c r="H137" s="238"/>
      <c r="I137" s="238"/>
    </row>
    <row r="138" spans="8:9" x14ac:dyDescent="0.25">
      <c r="H138" s="238"/>
      <c r="I138" s="238"/>
    </row>
    <row r="139" spans="8:9" x14ac:dyDescent="0.25">
      <c r="H139" s="238"/>
      <c r="I139" s="238"/>
    </row>
    <row r="140" spans="8:9" x14ac:dyDescent="0.25">
      <c r="H140" s="238"/>
      <c r="I140" s="238"/>
    </row>
    <row r="141" spans="8:9" x14ac:dyDescent="0.25">
      <c r="H141" s="238"/>
      <c r="I141" s="238"/>
    </row>
    <row r="142" spans="8:9" x14ac:dyDescent="0.25">
      <c r="H142" s="238"/>
      <c r="I142" s="238"/>
    </row>
    <row r="143" spans="8:9" x14ac:dyDescent="0.25">
      <c r="H143" s="238"/>
      <c r="I143" s="238"/>
    </row>
    <row r="144" spans="8:9" x14ac:dyDescent="0.25">
      <c r="H144" s="238"/>
      <c r="I144" s="238"/>
    </row>
    <row r="145" spans="8:9" x14ac:dyDescent="0.25">
      <c r="H145" s="238"/>
      <c r="I145" s="238"/>
    </row>
    <row r="146" spans="8:9" x14ac:dyDescent="0.25">
      <c r="H146" s="238"/>
      <c r="I146" s="238"/>
    </row>
    <row r="147" spans="8:9" x14ac:dyDescent="0.25">
      <c r="H147" s="238"/>
      <c r="I147" s="238"/>
    </row>
    <row r="148" spans="8:9" x14ac:dyDescent="0.25">
      <c r="H148" s="238"/>
      <c r="I148" s="238"/>
    </row>
    <row r="149" spans="8:9" x14ac:dyDescent="0.25">
      <c r="H149" s="238"/>
      <c r="I149" s="238"/>
    </row>
    <row r="150" spans="8:9" x14ac:dyDescent="0.25">
      <c r="H150" s="238"/>
      <c r="I150" s="238"/>
    </row>
    <row r="151" spans="8:9" x14ac:dyDescent="0.25">
      <c r="H151" s="238"/>
      <c r="I151" s="238"/>
    </row>
    <row r="152" spans="8:9" x14ac:dyDescent="0.25">
      <c r="H152" s="238"/>
      <c r="I152" s="238"/>
    </row>
    <row r="153" spans="8:9" x14ac:dyDescent="0.25">
      <c r="H153" s="238"/>
      <c r="I153" s="238"/>
    </row>
    <row r="154" spans="8:9" x14ac:dyDescent="0.25">
      <c r="H154" s="238"/>
      <c r="I154" s="238"/>
    </row>
    <row r="155" spans="8:9" x14ac:dyDescent="0.25">
      <c r="H155" s="238"/>
      <c r="I155" s="238"/>
    </row>
    <row r="156" spans="8:9" x14ac:dyDescent="0.25">
      <c r="H156" s="238"/>
      <c r="I156" s="238"/>
    </row>
    <row r="157" spans="8:9" x14ac:dyDescent="0.25">
      <c r="H157" s="238"/>
      <c r="I157" s="238"/>
    </row>
    <row r="158" spans="8:9" x14ac:dyDescent="0.25">
      <c r="H158" s="238"/>
      <c r="I158" s="238"/>
    </row>
    <row r="159" spans="8:9" x14ac:dyDescent="0.25">
      <c r="H159" s="238"/>
      <c r="I159" s="238"/>
    </row>
    <row r="160" spans="8:9" x14ac:dyDescent="0.25">
      <c r="H160" s="238"/>
      <c r="I160" s="238"/>
    </row>
    <row r="161" spans="8:9" x14ac:dyDescent="0.25">
      <c r="H161" s="238"/>
      <c r="I161" s="238"/>
    </row>
    <row r="162" spans="8:9" x14ac:dyDescent="0.25">
      <c r="H162" s="238"/>
      <c r="I162" s="238"/>
    </row>
    <row r="163" spans="8:9" x14ac:dyDescent="0.25">
      <c r="H163" s="238"/>
      <c r="I163" s="238"/>
    </row>
    <row r="164" spans="8:9" x14ac:dyDescent="0.25">
      <c r="H164" s="238"/>
      <c r="I164" s="238"/>
    </row>
    <row r="165" spans="8:9" x14ac:dyDescent="0.25">
      <c r="H165" s="238"/>
      <c r="I165" s="238"/>
    </row>
    <row r="166" spans="8:9" x14ac:dyDescent="0.25">
      <c r="H166" s="238"/>
      <c r="I166" s="238"/>
    </row>
    <row r="167" spans="8:9" x14ac:dyDescent="0.25">
      <c r="H167" s="238"/>
      <c r="I167" s="238"/>
    </row>
    <row r="168" spans="8:9" x14ac:dyDescent="0.25">
      <c r="H168" s="238"/>
      <c r="I168" s="238"/>
    </row>
    <row r="169" spans="8:9" x14ac:dyDescent="0.25">
      <c r="H169" s="238"/>
      <c r="I169" s="238"/>
    </row>
    <row r="170" spans="8:9" x14ac:dyDescent="0.25">
      <c r="H170" s="238"/>
      <c r="I170" s="238"/>
    </row>
    <row r="171" spans="8:9" x14ac:dyDescent="0.25">
      <c r="H171" s="238"/>
      <c r="I171" s="238"/>
    </row>
    <row r="172" spans="8:9" x14ac:dyDescent="0.25">
      <c r="H172" s="238"/>
      <c r="I172" s="238"/>
    </row>
    <row r="173" spans="8:9" x14ac:dyDescent="0.25">
      <c r="H173" s="238"/>
      <c r="I173" s="238"/>
    </row>
    <row r="174" spans="8:9" x14ac:dyDescent="0.25">
      <c r="H174" s="238"/>
      <c r="I174" s="238"/>
    </row>
    <row r="175" spans="8:9" x14ac:dyDescent="0.25">
      <c r="H175" s="238"/>
      <c r="I175" s="238"/>
    </row>
    <row r="176" spans="8:9" x14ac:dyDescent="0.25">
      <c r="H176" s="238"/>
      <c r="I176" s="238"/>
    </row>
    <row r="177" spans="8:9" x14ac:dyDescent="0.25">
      <c r="H177" s="238"/>
      <c r="I177" s="238"/>
    </row>
    <row r="178" spans="8:9" x14ac:dyDescent="0.25">
      <c r="H178" s="238"/>
      <c r="I178" s="238"/>
    </row>
    <row r="179" spans="8:9" x14ac:dyDescent="0.25">
      <c r="H179" s="238"/>
      <c r="I179" s="238"/>
    </row>
    <row r="180" spans="8:9" x14ac:dyDescent="0.25">
      <c r="H180" s="238"/>
      <c r="I180" s="238"/>
    </row>
    <row r="181" spans="8:9" x14ac:dyDescent="0.25">
      <c r="H181" s="238"/>
      <c r="I181" s="238"/>
    </row>
    <row r="182" spans="8:9" x14ac:dyDescent="0.25">
      <c r="H182" s="238"/>
      <c r="I182" s="238"/>
    </row>
    <row r="183" spans="8:9" x14ac:dyDescent="0.25">
      <c r="H183" s="238"/>
      <c r="I183" s="238"/>
    </row>
    <row r="184" spans="8:9" x14ac:dyDescent="0.25">
      <c r="H184" s="238"/>
      <c r="I184" s="238"/>
    </row>
    <row r="185" spans="8:9" x14ac:dyDescent="0.25">
      <c r="H185" s="238"/>
      <c r="I185" s="238"/>
    </row>
    <row r="186" spans="8:9" x14ac:dyDescent="0.25">
      <c r="H186" s="238"/>
      <c r="I186" s="238"/>
    </row>
    <row r="187" spans="8:9" x14ac:dyDescent="0.25">
      <c r="H187" s="238"/>
      <c r="I187" s="238"/>
    </row>
    <row r="188" spans="8:9" x14ac:dyDescent="0.25">
      <c r="H188" s="238"/>
      <c r="I188" s="238"/>
    </row>
    <row r="189" spans="8:9" x14ac:dyDescent="0.25">
      <c r="H189" s="238"/>
      <c r="I189" s="238"/>
    </row>
    <row r="190" spans="8:9" x14ac:dyDescent="0.25">
      <c r="H190" s="238"/>
      <c r="I190" s="238"/>
    </row>
    <row r="191" spans="8:9" x14ac:dyDescent="0.25">
      <c r="H191" s="238"/>
      <c r="I191" s="238"/>
    </row>
    <row r="192" spans="8:9" x14ac:dyDescent="0.25">
      <c r="H192" s="238"/>
      <c r="I192" s="238"/>
    </row>
    <row r="193" spans="8:9" x14ac:dyDescent="0.25">
      <c r="H193" s="238"/>
      <c r="I193" s="238"/>
    </row>
    <row r="194" spans="8:9" x14ac:dyDescent="0.25">
      <c r="H194" s="238"/>
      <c r="I194" s="238"/>
    </row>
    <row r="195" spans="8:9" x14ac:dyDescent="0.25">
      <c r="H195" s="238"/>
      <c r="I195" s="238"/>
    </row>
    <row r="196" spans="8:9" x14ac:dyDescent="0.25">
      <c r="H196" s="238"/>
      <c r="I196" s="238"/>
    </row>
    <row r="197" spans="8:9" x14ac:dyDescent="0.25">
      <c r="H197" s="238"/>
      <c r="I197" s="238"/>
    </row>
    <row r="198" spans="8:9" x14ac:dyDescent="0.25">
      <c r="H198" s="238"/>
      <c r="I198" s="238"/>
    </row>
    <row r="199" spans="8:9" x14ac:dyDescent="0.25">
      <c r="H199" s="238"/>
      <c r="I199" s="238"/>
    </row>
    <row r="200" spans="8:9" x14ac:dyDescent="0.25">
      <c r="H200" s="238"/>
      <c r="I200" s="238"/>
    </row>
    <row r="201" spans="8:9" x14ac:dyDescent="0.25">
      <c r="H201" s="238"/>
      <c r="I201" s="238"/>
    </row>
    <row r="202" spans="8:9" x14ac:dyDescent="0.25">
      <c r="H202" s="238"/>
      <c r="I202" s="238"/>
    </row>
    <row r="203" spans="8:9" x14ac:dyDescent="0.25">
      <c r="H203" s="238"/>
      <c r="I203" s="238"/>
    </row>
    <row r="204" spans="8:9" x14ac:dyDescent="0.25">
      <c r="H204" s="238"/>
      <c r="I204" s="238"/>
    </row>
    <row r="205" spans="8:9" x14ac:dyDescent="0.25">
      <c r="H205" s="238"/>
      <c r="I205" s="238"/>
    </row>
    <row r="206" spans="8:9" x14ac:dyDescent="0.25">
      <c r="H206" s="238"/>
      <c r="I206" s="238"/>
    </row>
    <row r="207" spans="8:9" x14ac:dyDescent="0.25">
      <c r="H207" s="238"/>
      <c r="I207" s="238"/>
    </row>
    <row r="208" spans="8:9" x14ac:dyDescent="0.25">
      <c r="H208" s="238"/>
      <c r="I208" s="238"/>
    </row>
    <row r="209" spans="8:9" x14ac:dyDescent="0.25">
      <c r="H209" s="238"/>
      <c r="I209" s="238"/>
    </row>
    <row r="210" spans="8:9" x14ac:dyDescent="0.25">
      <c r="H210" s="238"/>
      <c r="I210" s="238"/>
    </row>
    <row r="211" spans="8:9" x14ac:dyDescent="0.25">
      <c r="H211" s="238"/>
      <c r="I211" s="238"/>
    </row>
    <row r="212" spans="8:9" x14ac:dyDescent="0.25">
      <c r="H212" s="238"/>
      <c r="I212" s="238"/>
    </row>
    <row r="213" spans="8:9" x14ac:dyDescent="0.25">
      <c r="H213" s="238"/>
      <c r="I213" s="238"/>
    </row>
    <row r="214" spans="8:9" x14ac:dyDescent="0.25">
      <c r="H214" s="238"/>
      <c r="I214" s="238"/>
    </row>
    <row r="215" spans="8:9" x14ac:dyDescent="0.25">
      <c r="H215" s="238"/>
      <c r="I215" s="238"/>
    </row>
    <row r="216" spans="8:9" x14ac:dyDescent="0.25">
      <c r="H216" s="238"/>
      <c r="I216" s="238"/>
    </row>
    <row r="217" spans="8:9" x14ac:dyDescent="0.25">
      <c r="H217" s="238"/>
      <c r="I217" s="238"/>
    </row>
    <row r="218" spans="8:9" x14ac:dyDescent="0.25">
      <c r="H218" s="238"/>
      <c r="I218" s="238"/>
    </row>
    <row r="219" spans="8:9" x14ac:dyDescent="0.25">
      <c r="H219" s="238"/>
      <c r="I219" s="238"/>
    </row>
    <row r="220" spans="8:9" x14ac:dyDescent="0.25">
      <c r="H220" s="238"/>
      <c r="I220" s="238"/>
    </row>
    <row r="221" spans="8:9" x14ac:dyDescent="0.25">
      <c r="H221" s="238"/>
      <c r="I221" s="238"/>
    </row>
    <row r="222" spans="8:9" x14ac:dyDescent="0.25">
      <c r="H222" s="238"/>
      <c r="I222" s="238"/>
    </row>
    <row r="223" spans="8:9" x14ac:dyDescent="0.25">
      <c r="H223" s="238"/>
      <c r="I223" s="238"/>
    </row>
    <row r="224" spans="8:9" x14ac:dyDescent="0.25">
      <c r="H224" s="238"/>
      <c r="I224" s="238"/>
    </row>
    <row r="225" spans="8:9" x14ac:dyDescent="0.25">
      <c r="H225" s="238"/>
      <c r="I225" s="238"/>
    </row>
    <row r="226" spans="8:9" x14ac:dyDescent="0.25">
      <c r="H226" s="238"/>
      <c r="I226" s="238"/>
    </row>
    <row r="227" spans="8:9" x14ac:dyDescent="0.25">
      <c r="H227" s="238"/>
      <c r="I227" s="238"/>
    </row>
    <row r="228" spans="8:9" x14ac:dyDescent="0.25">
      <c r="H228" s="238"/>
      <c r="I228" s="238"/>
    </row>
    <row r="229" spans="8:9" x14ac:dyDescent="0.25">
      <c r="H229" s="238"/>
      <c r="I229" s="238"/>
    </row>
    <row r="230" spans="8:9" x14ac:dyDescent="0.25">
      <c r="H230" s="238"/>
      <c r="I230" s="238"/>
    </row>
    <row r="231" spans="8:9" x14ac:dyDescent="0.25">
      <c r="H231" s="238"/>
      <c r="I231" s="238"/>
    </row>
    <row r="232" spans="8:9" x14ac:dyDescent="0.25">
      <c r="H232" s="238"/>
      <c r="I232" s="238"/>
    </row>
    <row r="233" spans="8:9" x14ac:dyDescent="0.25">
      <c r="H233" s="238"/>
      <c r="I233" s="238"/>
    </row>
    <row r="234" spans="8:9" x14ac:dyDescent="0.25">
      <c r="H234" s="238"/>
      <c r="I234" s="238"/>
    </row>
    <row r="235" spans="8:9" x14ac:dyDescent="0.25">
      <c r="H235" s="238"/>
      <c r="I235" s="238"/>
    </row>
    <row r="236" spans="8:9" x14ac:dyDescent="0.25">
      <c r="H236" s="238"/>
      <c r="I236" s="238"/>
    </row>
    <row r="237" spans="8:9" x14ac:dyDescent="0.25">
      <c r="H237" s="238"/>
      <c r="I237" s="238"/>
    </row>
    <row r="238" spans="8:9" x14ac:dyDescent="0.25">
      <c r="H238" s="238"/>
      <c r="I238" s="238"/>
    </row>
    <row r="239" spans="8:9" x14ac:dyDescent="0.25">
      <c r="H239" s="238"/>
      <c r="I239" s="238"/>
    </row>
    <row r="240" spans="8:9" x14ac:dyDescent="0.25">
      <c r="H240" s="238"/>
      <c r="I240" s="238"/>
    </row>
  </sheetData>
  <mergeCells count="81">
    <mergeCell ref="A7:G7"/>
    <mergeCell ref="A8:G8"/>
    <mergeCell ref="A9:G9"/>
    <mergeCell ref="H2:I2"/>
    <mergeCell ref="H1:I1"/>
    <mergeCell ref="H6:I6"/>
    <mergeCell ref="A4:I4"/>
    <mergeCell ref="A5:I5"/>
    <mergeCell ref="A6:G6"/>
    <mergeCell ref="A10:G10"/>
    <mergeCell ref="A11:G11"/>
    <mergeCell ref="A12:G12"/>
    <mergeCell ref="A13:G13"/>
    <mergeCell ref="A18:G18"/>
    <mergeCell ref="A14:G14"/>
    <mergeCell ref="A15:G15"/>
    <mergeCell ref="A16:G16"/>
    <mergeCell ref="A17:G17"/>
    <mergeCell ref="A25:G25"/>
    <mergeCell ref="A26:G26"/>
    <mergeCell ref="H7:I7"/>
    <mergeCell ref="H8:I8"/>
    <mergeCell ref="H9:I9"/>
    <mergeCell ref="H10:I10"/>
    <mergeCell ref="H11:I11"/>
    <mergeCell ref="H12:I12"/>
    <mergeCell ref="H13:I13"/>
    <mergeCell ref="H18:I18"/>
    <mergeCell ref="A19:G19"/>
    <mergeCell ref="A20:G20"/>
    <mergeCell ref="A21:G21"/>
    <mergeCell ref="A22:G22"/>
    <mergeCell ref="A23:G23"/>
    <mergeCell ref="A24:G24"/>
    <mergeCell ref="H26:I26"/>
    <mergeCell ref="H14:I14"/>
    <mergeCell ref="H15:I15"/>
    <mergeCell ref="H16:I16"/>
    <mergeCell ref="H17:I17"/>
    <mergeCell ref="H19:I19"/>
    <mergeCell ref="H20:I20"/>
    <mergeCell ref="H21:I21"/>
    <mergeCell ref="H22:I22"/>
    <mergeCell ref="H23:I23"/>
    <mergeCell ref="H24:I24"/>
    <mergeCell ref="H25:I25"/>
    <mergeCell ref="H42:I42"/>
    <mergeCell ref="H46:I46"/>
    <mergeCell ref="H45:I45"/>
    <mergeCell ref="H32:I32"/>
    <mergeCell ref="A32:G32"/>
    <mergeCell ref="A33:G33"/>
    <mergeCell ref="A34:G34"/>
    <mergeCell ref="A41:G41"/>
    <mergeCell ref="A42:G42"/>
    <mergeCell ref="A35:G35"/>
    <mergeCell ref="A36:G36"/>
    <mergeCell ref="A37:G37"/>
    <mergeCell ref="A38:G38"/>
    <mergeCell ref="H47:I47"/>
    <mergeCell ref="A46:G46"/>
    <mergeCell ref="A47:G47"/>
    <mergeCell ref="A43:G43"/>
    <mergeCell ref="H43:I43"/>
    <mergeCell ref="A44:G44"/>
    <mergeCell ref="H44:I44"/>
    <mergeCell ref="A45:G45"/>
    <mergeCell ref="A30:I31"/>
    <mergeCell ref="A29:I29"/>
    <mergeCell ref="A28:I28"/>
    <mergeCell ref="H41:I41"/>
    <mergeCell ref="H33:I33"/>
    <mergeCell ref="H34:I34"/>
    <mergeCell ref="H35:I35"/>
    <mergeCell ref="H36:I36"/>
    <mergeCell ref="H37:I37"/>
    <mergeCell ref="H38:I38"/>
    <mergeCell ref="H39:I39"/>
    <mergeCell ref="H40:I40"/>
    <mergeCell ref="A39:G39"/>
    <mergeCell ref="A40:G40"/>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8">
    <pageSetUpPr fitToPage="1"/>
  </sheetPr>
  <dimension ref="A1:I45"/>
  <sheetViews>
    <sheetView workbookViewId="0">
      <selection activeCell="A3" sqref="A3"/>
    </sheetView>
  </sheetViews>
  <sheetFormatPr defaultRowHeight="12.5" x14ac:dyDescent="0.25"/>
  <cols>
    <col min="9" max="9" width="17.453125" bestFit="1" customWidth="1"/>
  </cols>
  <sheetData>
    <row r="1" spans="1:9" x14ac:dyDescent="0.25">
      <c r="A1" s="619">
        <f>Title!B12</f>
        <v>0</v>
      </c>
      <c r="B1" s="2"/>
      <c r="C1" s="2"/>
      <c r="D1" s="2"/>
      <c r="E1" s="2"/>
      <c r="F1" s="2"/>
      <c r="G1" s="2"/>
      <c r="H1" s="2"/>
      <c r="I1" s="626" t="str">
        <f>'42'!I1</f>
        <v>For The Year Ended</v>
      </c>
    </row>
    <row r="2" spans="1:9" ht="13" thickBot="1" x14ac:dyDescent="0.3">
      <c r="A2" t="s">
        <v>8</v>
      </c>
      <c r="I2" s="165">
        <f>'42'!I2</f>
        <v>45657</v>
      </c>
    </row>
    <row r="4" spans="1:9" ht="13" x14ac:dyDescent="0.3">
      <c r="A4" s="895" t="s">
        <v>128</v>
      </c>
      <c r="B4" s="895"/>
      <c r="C4" s="895"/>
      <c r="D4" s="895"/>
      <c r="E4" s="895"/>
      <c r="F4" s="895"/>
      <c r="G4" s="895"/>
      <c r="H4" s="895"/>
      <c r="I4" s="895"/>
    </row>
    <row r="5" spans="1:9" x14ac:dyDescent="0.25">
      <c r="A5" s="1453" t="s">
        <v>1933</v>
      </c>
      <c r="B5" s="1103"/>
      <c r="C5" s="1103"/>
      <c r="D5" s="1103"/>
      <c r="E5" s="1103"/>
      <c r="F5" s="1103"/>
      <c r="G5" s="1103"/>
      <c r="H5" s="1103"/>
      <c r="I5" s="1103"/>
    </row>
    <row r="6" spans="1:9" ht="51.4" customHeight="1" x14ac:dyDescent="0.25">
      <c r="A6" s="1512" t="s">
        <v>1619</v>
      </c>
      <c r="B6" s="1512"/>
      <c r="C6" s="1512"/>
      <c r="D6" s="1512"/>
      <c r="E6" s="1512"/>
      <c r="F6" s="1512"/>
      <c r="G6" s="1512"/>
      <c r="H6" s="1512"/>
      <c r="I6" s="1512"/>
    </row>
    <row r="7" spans="1:9" ht="13" thickBot="1" x14ac:dyDescent="0.3">
      <c r="A7" s="1448"/>
      <c r="B7" s="1448"/>
      <c r="C7" s="1448"/>
      <c r="D7" s="1448"/>
      <c r="E7" s="1448"/>
      <c r="F7" s="1448"/>
      <c r="G7" s="1448"/>
      <c r="H7" s="1448"/>
      <c r="I7" s="1448"/>
    </row>
    <row r="8" spans="1:9" ht="39.75" customHeight="1" thickBot="1" x14ac:dyDescent="0.3">
      <c r="A8" s="1294" t="s">
        <v>1255</v>
      </c>
      <c r="B8" s="1295"/>
      <c r="C8" s="1295"/>
      <c r="D8" s="1295"/>
      <c r="E8" s="1295"/>
      <c r="F8" s="1296"/>
      <c r="G8" s="1297" t="s">
        <v>1253</v>
      </c>
      <c r="H8" s="1296"/>
      <c r="I8" s="168" t="s">
        <v>1254</v>
      </c>
    </row>
    <row r="9" spans="1:9" ht="15.65" customHeight="1" x14ac:dyDescent="0.25">
      <c r="A9" s="1203"/>
      <c r="B9" s="949"/>
      <c r="C9" s="949"/>
      <c r="D9" s="949"/>
      <c r="E9" s="949"/>
      <c r="F9" s="1204"/>
      <c r="G9" s="1203"/>
      <c r="H9" s="1204"/>
      <c r="I9" s="571"/>
    </row>
    <row r="10" spans="1:9" ht="15.65" customHeight="1" x14ac:dyDescent="0.25">
      <c r="A10" s="1188"/>
      <c r="B10" s="1189"/>
      <c r="C10" s="1189"/>
      <c r="D10" s="1189"/>
      <c r="E10" s="1189"/>
      <c r="F10" s="1190"/>
      <c r="G10" s="1188"/>
      <c r="H10" s="1190"/>
      <c r="I10" s="248"/>
    </row>
    <row r="11" spans="1:9" ht="15.65" customHeight="1" x14ac:dyDescent="0.25">
      <c r="A11" s="1188"/>
      <c r="B11" s="1189"/>
      <c r="C11" s="1189"/>
      <c r="D11" s="1189"/>
      <c r="E11" s="1189"/>
      <c r="F11" s="1190"/>
      <c r="G11" s="1188"/>
      <c r="H11" s="1190"/>
      <c r="I11" s="248"/>
    </row>
    <row r="12" spans="1:9" ht="15.65" customHeight="1" x14ac:dyDescent="0.25">
      <c r="A12" s="1188"/>
      <c r="B12" s="1189"/>
      <c r="C12" s="1189"/>
      <c r="D12" s="1189"/>
      <c r="E12" s="1189"/>
      <c r="F12" s="1190"/>
      <c r="G12" s="1188"/>
      <c r="H12" s="1190"/>
      <c r="I12" s="248"/>
    </row>
    <row r="13" spans="1:9" ht="15.65" customHeight="1" x14ac:dyDescent="0.25">
      <c r="A13" s="1188"/>
      <c r="B13" s="1189"/>
      <c r="C13" s="1189"/>
      <c r="D13" s="1189"/>
      <c r="E13" s="1189"/>
      <c r="F13" s="1190"/>
      <c r="G13" s="1188"/>
      <c r="H13" s="1190"/>
      <c r="I13" s="248"/>
    </row>
    <row r="14" spans="1:9" ht="15.65" customHeight="1" x14ac:dyDescent="0.25">
      <c r="A14" s="1188"/>
      <c r="B14" s="1189"/>
      <c r="C14" s="1189"/>
      <c r="D14" s="1189"/>
      <c r="E14" s="1189"/>
      <c r="F14" s="1190"/>
      <c r="G14" s="1188"/>
      <c r="H14" s="1190"/>
      <c r="I14" s="248"/>
    </row>
    <row r="15" spans="1:9" ht="15.65" customHeight="1" x14ac:dyDescent="0.25">
      <c r="A15" s="1188"/>
      <c r="B15" s="1189"/>
      <c r="C15" s="1189"/>
      <c r="D15" s="1189"/>
      <c r="E15" s="1189"/>
      <c r="F15" s="1190"/>
      <c r="G15" s="1188"/>
      <c r="H15" s="1190"/>
      <c r="I15" s="248"/>
    </row>
    <row r="16" spans="1:9" ht="15.65" customHeight="1" x14ac:dyDescent="0.25">
      <c r="A16" s="1188"/>
      <c r="B16" s="1189"/>
      <c r="C16" s="1189"/>
      <c r="D16" s="1189"/>
      <c r="E16" s="1189"/>
      <c r="F16" s="1190"/>
      <c r="G16" s="1188"/>
      <c r="H16" s="1190"/>
      <c r="I16" s="248"/>
    </row>
    <row r="17" spans="1:9" ht="15.65" customHeight="1" x14ac:dyDescent="0.25">
      <c r="A17" s="1188"/>
      <c r="B17" s="1189"/>
      <c r="C17" s="1189"/>
      <c r="D17" s="1189"/>
      <c r="E17" s="1189"/>
      <c r="F17" s="1190"/>
      <c r="G17" s="1188"/>
      <c r="H17" s="1190"/>
      <c r="I17" s="248"/>
    </row>
    <row r="18" spans="1:9" ht="15.65" customHeight="1" x14ac:dyDescent="0.25">
      <c r="A18" s="1188"/>
      <c r="B18" s="1189"/>
      <c r="C18" s="1189"/>
      <c r="D18" s="1189"/>
      <c r="E18" s="1189"/>
      <c r="F18" s="1190"/>
      <c r="G18" s="1188"/>
      <c r="H18" s="1190"/>
      <c r="I18" s="248"/>
    </row>
    <row r="19" spans="1:9" ht="15.65" customHeight="1" x14ac:dyDescent="0.25">
      <c r="A19" s="1188"/>
      <c r="B19" s="1189"/>
      <c r="C19" s="1189"/>
      <c r="D19" s="1189"/>
      <c r="E19" s="1189"/>
      <c r="F19" s="1190"/>
      <c r="G19" s="1188"/>
      <c r="H19" s="1190"/>
      <c r="I19" s="248"/>
    </row>
    <row r="20" spans="1:9" ht="15.65" customHeight="1" x14ac:dyDescent="0.25">
      <c r="A20" s="1188"/>
      <c r="B20" s="1189"/>
      <c r="C20" s="1189"/>
      <c r="D20" s="1189"/>
      <c r="E20" s="1189"/>
      <c r="F20" s="1190"/>
      <c r="G20" s="1188"/>
      <c r="H20" s="1190"/>
      <c r="I20" s="248"/>
    </row>
    <row r="21" spans="1:9" ht="15.65" customHeight="1" x14ac:dyDescent="0.25">
      <c r="A21" s="1188"/>
      <c r="B21" s="1189"/>
      <c r="C21" s="1189"/>
      <c r="D21" s="1189"/>
      <c r="E21" s="1189"/>
      <c r="F21" s="1190"/>
      <c r="G21" s="1188"/>
      <c r="H21" s="1190"/>
      <c r="I21" s="248"/>
    </row>
    <row r="22" spans="1:9" ht="15.65" customHeight="1" x14ac:dyDescent="0.25">
      <c r="A22" s="1188"/>
      <c r="B22" s="1189"/>
      <c r="C22" s="1189"/>
      <c r="D22" s="1189"/>
      <c r="E22" s="1189"/>
      <c r="F22" s="1190"/>
      <c r="G22" s="1188"/>
      <c r="H22" s="1190"/>
      <c r="I22" s="248"/>
    </row>
    <row r="23" spans="1:9" ht="15.65" customHeight="1" x14ac:dyDescent="0.25">
      <c r="A23" s="1188"/>
      <c r="B23" s="1189"/>
      <c r="C23" s="1189"/>
      <c r="D23" s="1189"/>
      <c r="E23" s="1189"/>
      <c r="F23" s="1190"/>
      <c r="G23" s="1188"/>
      <c r="H23" s="1190"/>
      <c r="I23" s="248"/>
    </row>
    <row r="24" spans="1:9" ht="15.65" customHeight="1" x14ac:dyDescent="0.25">
      <c r="A24" s="1188"/>
      <c r="B24" s="1189"/>
      <c r="C24" s="1189"/>
      <c r="D24" s="1189"/>
      <c r="E24" s="1189"/>
      <c r="F24" s="1190"/>
      <c r="G24" s="1188"/>
      <c r="H24" s="1190"/>
      <c r="I24" s="248"/>
    </row>
    <row r="25" spans="1:9" ht="15.65" customHeight="1" x14ac:dyDescent="0.25">
      <c r="A25" s="1188"/>
      <c r="B25" s="1189"/>
      <c r="C25" s="1189"/>
      <c r="D25" s="1189"/>
      <c r="E25" s="1189"/>
      <c r="F25" s="1190"/>
      <c r="G25" s="1188"/>
      <c r="H25" s="1190"/>
      <c r="I25" s="248"/>
    </row>
    <row r="26" spans="1:9" ht="15.65" customHeight="1" x14ac:dyDescent="0.25">
      <c r="A26" s="1188"/>
      <c r="B26" s="1189"/>
      <c r="C26" s="1189"/>
      <c r="D26" s="1189"/>
      <c r="E26" s="1189"/>
      <c r="F26" s="1190"/>
      <c r="G26" s="1188"/>
      <c r="H26" s="1190"/>
      <c r="I26" s="248"/>
    </row>
    <row r="27" spans="1:9" ht="15.65" customHeight="1" x14ac:dyDescent="0.25">
      <c r="A27" s="1188"/>
      <c r="B27" s="1189"/>
      <c r="C27" s="1189"/>
      <c r="D27" s="1189"/>
      <c r="E27" s="1189"/>
      <c r="F27" s="1190"/>
      <c r="G27" s="1188"/>
      <c r="H27" s="1190"/>
      <c r="I27" s="248"/>
    </row>
    <row r="28" spans="1:9" ht="15.65" customHeight="1" x14ac:dyDescent="0.25">
      <c r="A28" s="1188"/>
      <c r="B28" s="1189"/>
      <c r="C28" s="1189"/>
      <c r="D28" s="1189"/>
      <c r="E28" s="1189"/>
      <c r="F28" s="1190"/>
      <c r="G28" s="1188"/>
      <c r="H28" s="1190"/>
      <c r="I28" s="248"/>
    </row>
    <row r="29" spans="1:9" ht="15.65" customHeight="1" x14ac:dyDescent="0.25">
      <c r="A29" s="1188"/>
      <c r="B29" s="1189"/>
      <c r="C29" s="1189"/>
      <c r="D29" s="1189"/>
      <c r="E29" s="1189"/>
      <c r="F29" s="1190"/>
      <c r="G29" s="1188"/>
      <c r="H29" s="1190"/>
      <c r="I29" s="248"/>
    </row>
    <row r="30" spans="1:9" ht="15.65" customHeight="1" x14ac:dyDescent="0.25">
      <c r="A30" s="1188"/>
      <c r="B30" s="1189"/>
      <c r="C30" s="1189"/>
      <c r="D30" s="1189"/>
      <c r="E30" s="1189"/>
      <c r="F30" s="1190"/>
      <c r="G30" s="1188"/>
      <c r="H30" s="1190"/>
      <c r="I30" s="248"/>
    </row>
    <row r="31" spans="1:9" ht="15.65" customHeight="1" x14ac:dyDescent="0.25">
      <c r="A31" s="1188"/>
      <c r="B31" s="1189"/>
      <c r="C31" s="1189"/>
      <c r="D31" s="1189"/>
      <c r="E31" s="1189"/>
      <c r="F31" s="1190"/>
      <c r="G31" s="1188"/>
      <c r="H31" s="1190"/>
      <c r="I31" s="248"/>
    </row>
    <row r="32" spans="1:9" ht="15.65" customHeight="1" x14ac:dyDescent="0.25">
      <c r="A32" s="1188"/>
      <c r="B32" s="1189"/>
      <c r="C32" s="1189"/>
      <c r="D32" s="1189"/>
      <c r="E32" s="1189"/>
      <c r="F32" s="1190"/>
      <c r="G32" s="1188"/>
      <c r="H32" s="1190"/>
      <c r="I32" s="248"/>
    </row>
    <row r="33" spans="1:9" ht="15.65" customHeight="1" x14ac:dyDescent="0.25">
      <c r="A33" s="1188"/>
      <c r="B33" s="1189"/>
      <c r="C33" s="1189"/>
      <c r="D33" s="1189"/>
      <c r="E33" s="1189"/>
      <c r="F33" s="1190"/>
      <c r="G33" s="1188"/>
      <c r="H33" s="1190"/>
      <c r="I33" s="248"/>
    </row>
    <row r="34" spans="1:9" ht="15.65" customHeight="1" x14ac:dyDescent="0.25">
      <c r="A34" s="1188"/>
      <c r="B34" s="1189"/>
      <c r="C34" s="1189"/>
      <c r="D34" s="1189"/>
      <c r="E34" s="1189"/>
      <c r="F34" s="1190"/>
      <c r="G34" s="1188"/>
      <c r="H34" s="1190"/>
      <c r="I34" s="248"/>
    </row>
    <row r="35" spans="1:9" ht="15.65" customHeight="1" x14ac:dyDescent="0.25">
      <c r="A35" s="1188"/>
      <c r="B35" s="1189"/>
      <c r="C35" s="1189"/>
      <c r="D35" s="1189"/>
      <c r="E35" s="1189"/>
      <c r="F35" s="1190"/>
      <c r="G35" s="1188"/>
      <c r="H35" s="1190"/>
      <c r="I35" s="248"/>
    </row>
    <row r="36" spans="1:9" ht="15.65" customHeight="1" x14ac:dyDescent="0.25">
      <c r="A36" s="1188"/>
      <c r="B36" s="1189"/>
      <c r="C36" s="1189"/>
      <c r="D36" s="1189"/>
      <c r="E36" s="1189"/>
      <c r="F36" s="1190"/>
      <c r="G36" s="1188"/>
      <c r="H36" s="1190"/>
      <c r="I36" s="248"/>
    </row>
    <row r="37" spans="1:9" ht="15.65" customHeight="1" x14ac:dyDescent="0.25">
      <c r="A37" s="1188"/>
      <c r="B37" s="1189"/>
      <c r="C37" s="1189"/>
      <c r="D37" s="1189"/>
      <c r="E37" s="1189"/>
      <c r="F37" s="1190"/>
      <c r="G37" s="1188"/>
      <c r="H37" s="1190"/>
      <c r="I37" s="248"/>
    </row>
    <row r="38" spans="1:9" ht="15.65" customHeight="1" x14ac:dyDescent="0.25">
      <c r="A38" s="1188"/>
      <c r="B38" s="1189"/>
      <c r="C38" s="1189"/>
      <c r="D38" s="1189"/>
      <c r="E38" s="1189"/>
      <c r="F38" s="1190"/>
      <c r="G38" s="1188"/>
      <c r="H38" s="1190"/>
      <c r="I38" s="248"/>
    </row>
    <row r="39" spans="1:9" ht="15.65" customHeight="1" x14ac:dyDescent="0.25">
      <c r="A39" s="1188"/>
      <c r="B39" s="1189"/>
      <c r="C39" s="1189"/>
      <c r="D39" s="1189"/>
      <c r="E39" s="1189"/>
      <c r="F39" s="1190"/>
      <c r="G39" s="1188"/>
      <c r="H39" s="1190"/>
      <c r="I39" s="248"/>
    </row>
    <row r="40" spans="1:9" ht="15.65" customHeight="1" x14ac:dyDescent="0.25">
      <c r="A40" s="1188"/>
      <c r="B40" s="1189"/>
      <c r="C40" s="1189"/>
      <c r="D40" s="1189"/>
      <c r="E40" s="1189"/>
      <c r="F40" s="1190"/>
      <c r="G40" s="1188"/>
      <c r="H40" s="1190"/>
      <c r="I40" s="248"/>
    </row>
    <row r="41" spans="1:9" ht="15.65" customHeight="1" x14ac:dyDescent="0.25">
      <c r="A41" s="1188"/>
      <c r="B41" s="1189"/>
      <c r="C41" s="1189"/>
      <c r="D41" s="1189"/>
      <c r="E41" s="1189"/>
      <c r="F41" s="1190"/>
      <c r="G41" s="1188"/>
      <c r="H41" s="1190"/>
      <c r="I41" s="248"/>
    </row>
    <row r="42" spans="1:9" ht="15.65" customHeight="1" x14ac:dyDescent="0.25">
      <c r="A42" s="1188"/>
      <c r="B42" s="1189"/>
      <c r="C42" s="1189"/>
      <c r="D42" s="1189"/>
      <c r="E42" s="1189"/>
      <c r="F42" s="1190"/>
      <c r="G42" s="1188"/>
      <c r="H42" s="1190"/>
      <c r="I42" s="248"/>
    </row>
    <row r="43" spans="1:9" ht="15.65" customHeight="1" x14ac:dyDescent="0.25">
      <c r="A43" s="1188"/>
      <c r="B43" s="1189"/>
      <c r="C43" s="1189"/>
      <c r="D43" s="1189"/>
      <c r="E43" s="1189"/>
      <c r="F43" s="1190"/>
      <c r="G43" s="1188"/>
      <c r="H43" s="1190"/>
      <c r="I43" s="248"/>
    </row>
    <row r="44" spans="1:9" ht="15.65" customHeight="1" thickBot="1" x14ac:dyDescent="0.3">
      <c r="A44" s="1188"/>
      <c r="B44" s="1189"/>
      <c r="C44" s="1189"/>
      <c r="D44" s="1189"/>
      <c r="E44" s="1189"/>
      <c r="F44" s="1190"/>
      <c r="G44" s="1510"/>
      <c r="H44" s="1511"/>
      <c r="I44" s="258"/>
    </row>
    <row r="45" spans="1:9" ht="15.65" customHeight="1" thickBot="1" x14ac:dyDescent="0.35">
      <c r="A45" s="1183" t="s">
        <v>1306</v>
      </c>
      <c r="B45" s="1184"/>
      <c r="C45" s="1184"/>
      <c r="D45" s="1184"/>
      <c r="E45" s="1184"/>
      <c r="F45" s="1185"/>
      <c r="G45" s="1501"/>
      <c r="H45" s="1502"/>
      <c r="I45" s="599">
        <f>SUM(I9:I44)</f>
        <v>0</v>
      </c>
    </row>
  </sheetData>
  <mergeCells count="79">
    <mergeCell ref="A5:I5"/>
    <mergeCell ref="A4:I4"/>
    <mergeCell ref="G8:H8"/>
    <mergeCell ref="A6:I7"/>
    <mergeCell ref="A9:F9"/>
    <mergeCell ref="A8:F8"/>
    <mergeCell ref="G9:H9"/>
    <mergeCell ref="A10:F10"/>
    <mergeCell ref="G10:H10"/>
    <mergeCell ref="A13:F13"/>
    <mergeCell ref="G13:H13"/>
    <mergeCell ref="A11:F11"/>
    <mergeCell ref="G11:H11"/>
    <mergeCell ref="A12:F12"/>
    <mergeCell ref="G12:H12"/>
    <mergeCell ref="A14:F14"/>
    <mergeCell ref="G14:H14"/>
    <mergeCell ref="A15:F15"/>
    <mergeCell ref="G15:H15"/>
    <mergeCell ref="A16:F16"/>
    <mergeCell ref="G16:H16"/>
    <mergeCell ref="A17:F17"/>
    <mergeCell ref="G17:H17"/>
    <mergeCell ref="A18:F18"/>
    <mergeCell ref="G18:H18"/>
    <mergeCell ref="A19:F19"/>
    <mergeCell ref="G19:H19"/>
    <mergeCell ref="A20:F20"/>
    <mergeCell ref="G20:H20"/>
    <mergeCell ref="A21:F21"/>
    <mergeCell ref="G21:H21"/>
    <mergeCell ref="A22:F22"/>
    <mergeCell ref="G22:H22"/>
    <mergeCell ref="A23:F23"/>
    <mergeCell ref="G23:H23"/>
    <mergeCell ref="A24:F24"/>
    <mergeCell ref="G24:H24"/>
    <mergeCell ref="A25:F25"/>
    <mergeCell ref="G25:H25"/>
    <mergeCell ref="A26:F26"/>
    <mergeCell ref="G26:H26"/>
    <mergeCell ref="A27:F27"/>
    <mergeCell ref="G27:H27"/>
    <mergeCell ref="A28:F28"/>
    <mergeCell ref="G28:H28"/>
    <mergeCell ref="A29:F29"/>
    <mergeCell ref="G29:H29"/>
    <mergeCell ref="A30:F30"/>
    <mergeCell ref="G30:H30"/>
    <mergeCell ref="A31:F31"/>
    <mergeCell ref="G31:H31"/>
    <mergeCell ref="A32:F32"/>
    <mergeCell ref="G32:H32"/>
    <mergeCell ref="A33:F33"/>
    <mergeCell ref="G33:H33"/>
    <mergeCell ref="A34:F34"/>
    <mergeCell ref="G34:H34"/>
    <mergeCell ref="A35:F35"/>
    <mergeCell ref="G35:H35"/>
    <mergeCell ref="A36:F36"/>
    <mergeCell ref="G36:H36"/>
    <mergeCell ref="A37:F37"/>
    <mergeCell ref="G37:H37"/>
    <mergeCell ref="A38:F38"/>
    <mergeCell ref="G38:H38"/>
    <mergeCell ref="A39:F39"/>
    <mergeCell ref="G39:H39"/>
    <mergeCell ref="A40:F40"/>
    <mergeCell ref="G40:H40"/>
    <mergeCell ref="A45:F45"/>
    <mergeCell ref="G45:H45"/>
    <mergeCell ref="A44:F44"/>
    <mergeCell ref="G44:H44"/>
    <mergeCell ref="A41:F41"/>
    <mergeCell ref="G41:H41"/>
    <mergeCell ref="A42:F42"/>
    <mergeCell ref="G42:H42"/>
    <mergeCell ref="A43:F43"/>
    <mergeCell ref="G43:H43"/>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9">
    <pageSetUpPr fitToPage="1"/>
  </sheetPr>
  <dimension ref="A1:I36"/>
  <sheetViews>
    <sheetView zoomScale="85" zoomScaleNormal="85" workbookViewId="0">
      <selection activeCell="A24" sqref="A24"/>
    </sheetView>
  </sheetViews>
  <sheetFormatPr defaultRowHeight="12.5" x14ac:dyDescent="0.25"/>
  <cols>
    <col min="1" max="1" width="22.26953125" customWidth="1"/>
    <col min="2" max="2" width="5" bestFit="1" customWidth="1"/>
    <col min="3" max="3" width="14.26953125" customWidth="1"/>
    <col min="4" max="5" width="13.26953125" customWidth="1"/>
    <col min="6" max="6" width="13.7265625" customWidth="1"/>
    <col min="7" max="7" width="14.7265625" customWidth="1"/>
    <col min="8" max="8" width="13.7265625" customWidth="1"/>
    <col min="9" max="9" width="14.7265625" customWidth="1"/>
  </cols>
  <sheetData>
    <row r="1" spans="1:9" x14ac:dyDescent="0.25">
      <c r="A1" s="619">
        <f>Title!B12</f>
        <v>0</v>
      </c>
      <c r="B1" s="2"/>
      <c r="C1" s="2"/>
      <c r="H1" s="957" t="str">
        <f>'82'!H1</f>
        <v>For The Year Ended</v>
      </c>
      <c r="I1" s="958"/>
    </row>
    <row r="2" spans="1:9" ht="13" thickBot="1" x14ac:dyDescent="0.3">
      <c r="A2" t="s">
        <v>8</v>
      </c>
      <c r="H2" s="959">
        <f>'82'!H2:I2</f>
        <v>45657</v>
      </c>
      <c r="I2" s="960"/>
    </row>
    <row r="3" spans="1:9" ht="13" x14ac:dyDescent="0.3">
      <c r="A3" s="895" t="s">
        <v>242</v>
      </c>
      <c r="B3" s="895"/>
      <c r="C3" s="895"/>
      <c r="D3" s="895"/>
      <c r="E3" s="895"/>
      <c r="F3" s="895"/>
      <c r="G3" s="895"/>
      <c r="H3" s="895"/>
      <c r="I3" s="895"/>
    </row>
    <row r="4" spans="1:9" s="78" customFormat="1" ht="13" x14ac:dyDescent="0.3">
      <c r="A4" s="1320" t="s">
        <v>1934</v>
      </c>
      <c r="B4" s="1320"/>
      <c r="C4" s="1320"/>
      <c r="D4" s="1320"/>
      <c r="E4" s="1320"/>
      <c r="F4" s="1320"/>
      <c r="G4" s="1320"/>
      <c r="H4" s="1320"/>
      <c r="I4" s="1320"/>
    </row>
    <row r="5" spans="1:9" ht="13.5" thickBot="1" x14ac:dyDescent="0.35">
      <c r="A5" s="1102" t="s">
        <v>243</v>
      </c>
      <c r="B5" s="1102"/>
      <c r="C5" s="1102"/>
      <c r="D5" s="1102"/>
      <c r="E5" s="1102"/>
      <c r="F5" s="1102"/>
      <c r="G5" s="1102"/>
      <c r="H5" s="1102"/>
      <c r="I5" s="1102"/>
    </row>
    <row r="6" spans="1:9" s="78" customFormat="1" ht="31.5" customHeight="1" thickBot="1" x14ac:dyDescent="0.3">
      <c r="A6" s="195"/>
      <c r="B6" s="68"/>
      <c r="C6" s="68" t="s">
        <v>617</v>
      </c>
      <c r="D6" s="68" t="s">
        <v>616</v>
      </c>
      <c r="E6" s="68" t="s">
        <v>615</v>
      </c>
      <c r="F6" s="68" t="s">
        <v>614</v>
      </c>
      <c r="G6" s="68" t="s">
        <v>613</v>
      </c>
      <c r="H6" s="68" t="s">
        <v>612</v>
      </c>
      <c r="I6" s="68" t="s">
        <v>611</v>
      </c>
    </row>
    <row r="7" spans="1:9" ht="16.149999999999999" customHeight="1" x14ac:dyDescent="0.3">
      <c r="A7" s="26" t="s">
        <v>630</v>
      </c>
      <c r="B7" s="27" t="s">
        <v>629</v>
      </c>
      <c r="C7" s="229"/>
      <c r="D7" s="229"/>
      <c r="E7" s="229"/>
      <c r="F7" s="229"/>
      <c r="G7" s="229"/>
      <c r="H7" s="229"/>
      <c r="I7" s="392">
        <f t="shared" ref="I7:I29" si="0">SUM(F7:H7)</f>
        <v>0</v>
      </c>
    </row>
    <row r="8" spans="1:9" ht="16.149999999999999" customHeight="1" x14ac:dyDescent="0.25">
      <c r="A8" s="63"/>
      <c r="B8" s="25" t="s">
        <v>619</v>
      </c>
      <c r="C8" s="248"/>
      <c r="D8" s="248"/>
      <c r="E8" s="248"/>
      <c r="F8" s="248"/>
      <c r="G8" s="248"/>
      <c r="H8" s="248"/>
      <c r="I8" s="392">
        <f t="shared" si="0"/>
        <v>0</v>
      </c>
    </row>
    <row r="9" spans="1:9" ht="16.149999999999999" customHeight="1" x14ac:dyDescent="0.25">
      <c r="A9" s="126"/>
      <c r="B9" s="90" t="s">
        <v>620</v>
      </c>
      <c r="C9" s="248"/>
      <c r="D9" s="248"/>
      <c r="E9" s="248"/>
      <c r="F9" s="248"/>
      <c r="G9" s="248"/>
      <c r="H9" s="248"/>
      <c r="I9" s="392">
        <f t="shared" si="0"/>
        <v>0</v>
      </c>
    </row>
    <row r="10" spans="1:9" ht="16.149999999999999" customHeight="1" x14ac:dyDescent="0.25">
      <c r="A10" s="63"/>
      <c r="B10" s="25" t="s">
        <v>621</v>
      </c>
      <c r="C10" s="248"/>
      <c r="D10" s="248"/>
      <c r="E10" s="248"/>
      <c r="F10" s="248"/>
      <c r="G10" s="248"/>
      <c r="H10" s="248"/>
      <c r="I10" s="392">
        <f t="shared" si="0"/>
        <v>0</v>
      </c>
    </row>
    <row r="11" spans="1:9" ht="16.149999999999999" customHeight="1" x14ac:dyDescent="0.25">
      <c r="A11" s="126"/>
      <c r="B11" s="90" t="s">
        <v>1794</v>
      </c>
      <c r="C11" s="248"/>
      <c r="D11" s="248"/>
      <c r="E11" s="248"/>
      <c r="F11" s="248"/>
      <c r="G11" s="248"/>
      <c r="H11" s="248"/>
      <c r="I11" s="392">
        <f t="shared" si="0"/>
        <v>0</v>
      </c>
    </row>
    <row r="12" spans="1:9" ht="16.149999999999999" customHeight="1" x14ac:dyDescent="0.25">
      <c r="A12" s="63"/>
      <c r="B12" s="25" t="s">
        <v>622</v>
      </c>
      <c r="C12" s="248"/>
      <c r="D12" s="248"/>
      <c r="E12" s="248"/>
      <c r="F12" s="248"/>
      <c r="G12" s="248"/>
      <c r="H12" s="248"/>
      <c r="I12" s="392">
        <f t="shared" si="0"/>
        <v>0</v>
      </c>
    </row>
    <row r="13" spans="1:9" ht="16.149999999999999" customHeight="1" x14ac:dyDescent="0.3">
      <c r="A13" s="126" t="s">
        <v>631</v>
      </c>
      <c r="B13" s="90" t="s">
        <v>623</v>
      </c>
      <c r="C13" s="248"/>
      <c r="D13" s="248"/>
      <c r="E13" s="248"/>
      <c r="F13" s="248"/>
      <c r="G13" s="248"/>
      <c r="H13" s="248"/>
      <c r="I13" s="392">
        <f t="shared" si="0"/>
        <v>0</v>
      </c>
    </row>
    <row r="14" spans="1:9" ht="16.149999999999999" customHeight="1" x14ac:dyDescent="0.25">
      <c r="A14" s="63"/>
      <c r="B14" s="25" t="s">
        <v>624</v>
      </c>
      <c r="C14" s="248"/>
      <c r="D14" s="248"/>
      <c r="E14" s="248"/>
      <c r="F14" s="248"/>
      <c r="G14" s="248"/>
      <c r="H14" s="248"/>
      <c r="I14" s="392">
        <f t="shared" si="0"/>
        <v>0</v>
      </c>
    </row>
    <row r="15" spans="1:9" ht="16.149999999999999" customHeight="1" x14ac:dyDescent="0.3">
      <c r="A15" s="126" t="s">
        <v>632</v>
      </c>
      <c r="B15" s="90" t="s">
        <v>625</v>
      </c>
      <c r="C15" s="248"/>
      <c r="D15" s="248"/>
      <c r="E15" s="248"/>
      <c r="F15" s="248"/>
      <c r="G15" s="248"/>
      <c r="H15" s="248"/>
      <c r="I15" s="392">
        <f t="shared" si="0"/>
        <v>0</v>
      </c>
    </row>
    <row r="16" spans="1:9" ht="16.149999999999999" customHeight="1" x14ac:dyDescent="0.25">
      <c r="A16" s="63"/>
      <c r="B16" s="25" t="s">
        <v>626</v>
      </c>
      <c r="C16" s="248"/>
      <c r="D16" s="248"/>
      <c r="E16" s="248"/>
      <c r="F16" s="248"/>
      <c r="G16" s="248"/>
      <c r="H16" s="248"/>
      <c r="I16" s="392">
        <f t="shared" si="0"/>
        <v>0</v>
      </c>
    </row>
    <row r="17" spans="1:9" ht="25.5" customHeight="1" x14ac:dyDescent="0.3">
      <c r="A17" s="141" t="s">
        <v>633</v>
      </c>
      <c r="B17" s="90" t="s">
        <v>627</v>
      </c>
      <c r="C17" s="248"/>
      <c r="D17" s="248"/>
      <c r="E17" s="248"/>
      <c r="F17" s="248"/>
      <c r="G17" s="248"/>
      <c r="H17" s="248"/>
      <c r="I17" s="392">
        <f t="shared" si="0"/>
        <v>0</v>
      </c>
    </row>
    <row r="18" spans="1:9" ht="16.149999999999999" customHeight="1" thickBot="1" x14ac:dyDescent="0.35">
      <c r="A18" s="81" t="s">
        <v>634</v>
      </c>
      <c r="B18" s="179" t="s">
        <v>628</v>
      </c>
      <c r="C18" s="258"/>
      <c r="D18" s="249"/>
      <c r="E18" s="249"/>
      <c r="F18" s="249"/>
      <c r="G18" s="249"/>
      <c r="H18" s="249"/>
      <c r="I18" s="393">
        <f t="shared" si="0"/>
        <v>0</v>
      </c>
    </row>
    <row r="19" spans="1:9" ht="16.149999999999999" customHeight="1" x14ac:dyDescent="0.25">
      <c r="A19" s="26"/>
      <c r="B19" s="27"/>
      <c r="C19" s="254">
        <f t="shared" ref="C19:H19" si="1">SUM(C7:C18)</f>
        <v>0</v>
      </c>
      <c r="D19" s="254">
        <f t="shared" si="1"/>
        <v>0</v>
      </c>
      <c r="E19" s="254">
        <f t="shared" si="1"/>
        <v>0</v>
      </c>
      <c r="F19" s="254">
        <f t="shared" si="1"/>
        <v>0</v>
      </c>
      <c r="G19" s="254">
        <f t="shared" si="1"/>
        <v>0</v>
      </c>
      <c r="H19" s="397">
        <f t="shared" si="1"/>
        <v>0</v>
      </c>
      <c r="I19" s="394">
        <f t="shared" si="0"/>
        <v>0</v>
      </c>
    </row>
    <row r="20" spans="1:9" ht="16.149999999999999" customHeight="1" x14ac:dyDescent="0.3">
      <c r="A20" s="126" t="s">
        <v>630</v>
      </c>
      <c r="B20" s="90" t="s">
        <v>629</v>
      </c>
      <c r="C20" s="229"/>
      <c r="D20" s="229"/>
      <c r="E20" s="229"/>
      <c r="F20" s="229"/>
      <c r="G20" s="229"/>
      <c r="H20" s="229"/>
      <c r="I20" s="392">
        <f t="shared" si="0"/>
        <v>0</v>
      </c>
    </row>
    <row r="21" spans="1:9" ht="16.149999999999999" customHeight="1" x14ac:dyDescent="0.25">
      <c r="A21" s="126"/>
      <c r="B21" s="90" t="s">
        <v>619</v>
      </c>
      <c r="C21" s="248"/>
      <c r="D21" s="248"/>
      <c r="E21" s="248"/>
      <c r="F21" s="248"/>
      <c r="G21" s="248"/>
      <c r="H21" s="248"/>
      <c r="I21" s="392">
        <f t="shared" si="0"/>
        <v>0</v>
      </c>
    </row>
    <row r="22" spans="1:9" ht="16.149999999999999" customHeight="1" x14ac:dyDescent="0.25">
      <c r="A22" s="126"/>
      <c r="B22" s="90" t="s">
        <v>620</v>
      </c>
      <c r="C22" s="248"/>
      <c r="D22" s="248"/>
      <c r="E22" s="248"/>
      <c r="F22" s="248"/>
      <c r="G22" s="248"/>
      <c r="H22" s="248"/>
      <c r="I22" s="392">
        <f t="shared" si="0"/>
        <v>0</v>
      </c>
    </row>
    <row r="23" spans="1:9" ht="16.149999999999999" customHeight="1" x14ac:dyDescent="0.25">
      <c r="A23" s="63"/>
      <c r="B23" s="25" t="s">
        <v>621</v>
      </c>
      <c r="C23" s="248"/>
      <c r="D23" s="248"/>
      <c r="E23" s="248"/>
      <c r="F23" s="248"/>
      <c r="G23" s="248"/>
      <c r="H23" s="248"/>
      <c r="I23" s="392">
        <f t="shared" si="0"/>
        <v>0</v>
      </c>
    </row>
    <row r="24" spans="1:9" ht="16.149999999999999" customHeight="1" x14ac:dyDescent="0.25">
      <c r="A24" s="149"/>
      <c r="B24" s="90" t="s">
        <v>1794</v>
      </c>
      <c r="C24" s="248"/>
      <c r="D24" s="248"/>
      <c r="E24" s="248"/>
      <c r="F24" s="248"/>
      <c r="G24" s="248"/>
      <c r="H24" s="248"/>
      <c r="I24" s="392">
        <f t="shared" si="0"/>
        <v>0</v>
      </c>
    </row>
    <row r="25" spans="1:9" ht="16.149999999999999" customHeight="1" x14ac:dyDescent="0.25">
      <c r="A25" s="126"/>
      <c r="B25" s="27" t="s">
        <v>622</v>
      </c>
      <c r="C25" s="248"/>
      <c r="D25" s="248"/>
      <c r="E25" s="248"/>
      <c r="F25" s="248"/>
      <c r="G25" s="248"/>
      <c r="H25" s="248"/>
      <c r="I25" s="392">
        <f t="shared" si="0"/>
        <v>0</v>
      </c>
    </row>
    <row r="26" spans="1:9" ht="16.149999999999999" customHeight="1" x14ac:dyDescent="0.3">
      <c r="A26" s="126" t="s">
        <v>631</v>
      </c>
      <c r="B26" s="90" t="s">
        <v>623</v>
      </c>
      <c r="C26" s="248"/>
      <c r="D26" s="248"/>
      <c r="E26" s="248"/>
      <c r="F26" s="248"/>
      <c r="G26" s="248"/>
      <c r="H26" s="248"/>
      <c r="I26" s="392">
        <f t="shared" si="0"/>
        <v>0</v>
      </c>
    </row>
    <row r="27" spans="1:9" ht="16.149999999999999" customHeight="1" x14ac:dyDescent="0.25">
      <c r="A27" s="126"/>
      <c r="B27" s="27" t="s">
        <v>624</v>
      </c>
      <c r="C27" s="248"/>
      <c r="D27" s="248" t="s">
        <v>77</v>
      </c>
      <c r="E27" s="248"/>
      <c r="F27" s="248"/>
      <c r="G27" s="248"/>
      <c r="H27" s="248"/>
      <c r="I27" s="392">
        <f t="shared" si="0"/>
        <v>0</v>
      </c>
    </row>
    <row r="28" spans="1:9" ht="16.149999999999999" customHeight="1" x14ac:dyDescent="0.3">
      <c r="A28" s="26" t="s">
        <v>632</v>
      </c>
      <c r="B28" s="90" t="s">
        <v>625</v>
      </c>
      <c r="C28" s="248"/>
      <c r="D28" s="248"/>
      <c r="E28" s="248"/>
      <c r="F28" s="248"/>
      <c r="G28" s="248"/>
      <c r="H28" s="248"/>
      <c r="I28" s="392">
        <f t="shared" si="0"/>
        <v>0</v>
      </c>
    </row>
    <row r="29" spans="1:9" ht="15.75" customHeight="1" x14ac:dyDescent="0.25">
      <c r="A29" s="149"/>
      <c r="B29" s="90" t="s">
        <v>626</v>
      </c>
      <c r="C29" s="248"/>
      <c r="D29" s="248"/>
      <c r="E29" s="248"/>
      <c r="F29" s="248"/>
      <c r="G29" s="248"/>
      <c r="H29" s="248"/>
      <c r="I29" s="392">
        <f t="shared" si="0"/>
        <v>0</v>
      </c>
    </row>
    <row r="30" spans="1:9" ht="25.5" customHeight="1" x14ac:dyDescent="0.3">
      <c r="A30" s="150" t="s">
        <v>635</v>
      </c>
      <c r="B30" s="90" t="s">
        <v>627</v>
      </c>
      <c r="C30" s="248"/>
      <c r="D30" s="248"/>
      <c r="E30" s="248"/>
      <c r="F30" s="248"/>
      <c r="G30" s="248"/>
      <c r="H30" s="248"/>
      <c r="I30" s="392">
        <f>SUM(F30:H30)</f>
        <v>0</v>
      </c>
    </row>
    <row r="31" spans="1:9" ht="16.149999999999999" customHeight="1" thickBot="1" x14ac:dyDescent="0.35">
      <c r="A31" s="82" t="s">
        <v>634</v>
      </c>
      <c r="B31" s="31" t="s">
        <v>628</v>
      </c>
      <c r="C31" s="249"/>
      <c r="D31" s="249"/>
      <c r="E31" s="249"/>
      <c r="F31" s="249"/>
      <c r="G31" s="249"/>
      <c r="H31" s="249"/>
      <c r="I31" s="395">
        <f>SUM(F31:H31)</f>
        <v>0</v>
      </c>
    </row>
    <row r="32" spans="1:9" ht="16.149999999999999" customHeight="1" thickBot="1" x14ac:dyDescent="0.3">
      <c r="A32" s="220"/>
      <c r="B32" s="91" t="s">
        <v>303</v>
      </c>
      <c r="C32" s="369">
        <f>SUM(C19:C31)</f>
        <v>0</v>
      </c>
      <c r="D32" s="369">
        <f t="shared" ref="D32:I32" si="2">SUM(D19:D31)</f>
        <v>0</v>
      </c>
      <c r="E32" s="369">
        <f t="shared" si="2"/>
        <v>0</v>
      </c>
      <c r="F32" s="396">
        <f t="shared" si="2"/>
        <v>0</v>
      </c>
      <c r="G32" s="396">
        <f t="shared" si="2"/>
        <v>0</v>
      </c>
      <c r="H32" s="396">
        <f t="shared" si="2"/>
        <v>0</v>
      </c>
      <c r="I32" s="396">
        <f t="shared" si="2"/>
        <v>0</v>
      </c>
    </row>
    <row r="33" ht="16.149999999999999" customHeight="1" x14ac:dyDescent="0.25"/>
    <row r="34" ht="16.149999999999999" customHeight="1" x14ac:dyDescent="0.25"/>
    <row r="35" ht="16.149999999999999" customHeight="1" x14ac:dyDescent="0.25"/>
    <row r="36" ht="16.149999999999999" customHeight="1" x14ac:dyDescent="0.25"/>
  </sheetData>
  <mergeCells count="5">
    <mergeCell ref="A5:I5"/>
    <mergeCell ref="H1:I1"/>
    <mergeCell ref="H2:I2"/>
    <mergeCell ref="A3:I3"/>
    <mergeCell ref="A4:I4"/>
  </mergeCells>
  <phoneticPr fontId="0" type="noConversion"/>
  <printOptions horizontalCentered="1"/>
  <pageMargins left="0" right="0" top="1" bottom="1" header="0" footer="0.5"/>
  <pageSetup scale="91" orientation="landscape" r:id="rId1"/>
  <headerFooter alignWithMargins="0">
    <oddFooter>&amp;A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0">
    <pageSetUpPr fitToPage="1"/>
  </sheetPr>
  <dimension ref="A1:I33"/>
  <sheetViews>
    <sheetView zoomScale="85" zoomScaleNormal="85" workbookViewId="0">
      <selection activeCell="A22" sqref="A22"/>
    </sheetView>
  </sheetViews>
  <sheetFormatPr defaultRowHeight="12.5" x14ac:dyDescent="0.25"/>
  <cols>
    <col min="1" max="1" width="15.7265625" customWidth="1"/>
    <col min="2" max="2" width="5" bestFit="1" customWidth="1"/>
    <col min="3" max="3" width="14" customWidth="1"/>
    <col min="4" max="4" width="12.7265625" customWidth="1"/>
    <col min="5" max="5" width="11.26953125" customWidth="1"/>
    <col min="6" max="6" width="15.453125" customWidth="1"/>
    <col min="7" max="7" width="16" customWidth="1"/>
    <col min="8" max="8" width="17" customWidth="1"/>
    <col min="9" max="9" width="18.54296875" customWidth="1"/>
  </cols>
  <sheetData>
    <row r="1" spans="1:9" x14ac:dyDescent="0.25">
      <c r="A1" s="619">
        <f>Title!B12</f>
        <v>0</v>
      </c>
      <c r="B1" s="2"/>
      <c r="C1" s="2"/>
      <c r="I1" s="626" t="str">
        <f>'42'!I1</f>
        <v>For The Year Ended</v>
      </c>
    </row>
    <row r="2" spans="1:9" ht="13" thickBot="1" x14ac:dyDescent="0.3">
      <c r="A2" t="s">
        <v>8</v>
      </c>
      <c r="I2" s="165">
        <f>'41'!H2</f>
        <v>45657</v>
      </c>
    </row>
    <row r="3" spans="1:9" ht="13" x14ac:dyDescent="0.3">
      <c r="A3" s="895" t="s">
        <v>242</v>
      </c>
      <c r="B3" s="895"/>
      <c r="C3" s="895"/>
      <c r="D3" s="895"/>
      <c r="E3" s="895"/>
      <c r="F3" s="895"/>
      <c r="G3" s="895"/>
      <c r="H3" s="895"/>
      <c r="I3" s="895"/>
    </row>
    <row r="4" spans="1:9" ht="13" x14ac:dyDescent="0.3">
      <c r="A4" s="1112" t="s">
        <v>325</v>
      </c>
      <c r="B4" s="1112"/>
      <c r="C4" s="1112"/>
      <c r="D4" s="1112"/>
      <c r="E4" s="1112"/>
      <c r="F4" s="1112"/>
      <c r="G4" s="1112"/>
      <c r="H4" s="1112"/>
      <c r="I4" s="1112"/>
    </row>
    <row r="5" spans="1:9" s="78" customFormat="1" ht="13" x14ac:dyDescent="0.3">
      <c r="A5" s="1320" t="s">
        <v>1934</v>
      </c>
      <c r="B5" s="1320"/>
      <c r="C5" s="1320"/>
      <c r="D5" s="1320"/>
      <c r="E5" s="1320"/>
      <c r="F5" s="1320"/>
      <c r="G5" s="1320"/>
      <c r="H5" s="1320"/>
      <c r="I5" s="1320"/>
    </row>
    <row r="6" spans="1:9" ht="13.5" thickBot="1" x14ac:dyDescent="0.35">
      <c r="A6" s="1102" t="s">
        <v>243</v>
      </c>
      <c r="B6" s="1102"/>
      <c r="C6" s="1102"/>
      <c r="D6" s="1102"/>
      <c r="E6" s="1102"/>
      <c r="F6" s="1102"/>
      <c r="G6" s="1102"/>
      <c r="H6" s="1102"/>
      <c r="I6" s="1102"/>
    </row>
    <row r="7" spans="1:9" s="78" customFormat="1" ht="33.75" customHeight="1" thickBot="1" x14ac:dyDescent="0.3">
      <c r="A7" s="195"/>
      <c r="B7" s="68"/>
      <c r="C7" s="68" t="s">
        <v>617</v>
      </c>
      <c r="D7" s="68" t="s">
        <v>616</v>
      </c>
      <c r="E7" s="68" t="s">
        <v>615</v>
      </c>
      <c r="F7" s="68" t="s">
        <v>614</v>
      </c>
      <c r="G7" s="68" t="s">
        <v>613</v>
      </c>
      <c r="H7" s="68" t="s">
        <v>612</v>
      </c>
      <c r="I7" s="68" t="s">
        <v>611</v>
      </c>
    </row>
    <row r="8" spans="1:9" ht="16.149999999999999" customHeight="1" x14ac:dyDescent="0.3">
      <c r="A8" s="26" t="s">
        <v>630</v>
      </c>
      <c r="B8" s="27" t="s">
        <v>629</v>
      </c>
      <c r="C8" s="229"/>
      <c r="D8" s="229"/>
      <c r="E8" s="229"/>
      <c r="F8" s="229"/>
      <c r="G8" s="229"/>
      <c r="H8" s="229"/>
      <c r="I8" s="398">
        <f>SUM(F8:H8)</f>
        <v>0</v>
      </c>
    </row>
    <row r="9" spans="1:9" ht="16.149999999999999" customHeight="1" x14ac:dyDescent="0.25">
      <c r="A9" s="63"/>
      <c r="B9" s="25" t="s">
        <v>619</v>
      </c>
      <c r="C9" s="248"/>
      <c r="D9" s="248"/>
      <c r="E9" s="248"/>
      <c r="F9" s="248"/>
      <c r="G9" s="248"/>
      <c r="H9" s="248"/>
      <c r="I9" s="392">
        <f>SUM(F9:H9)</f>
        <v>0</v>
      </c>
    </row>
    <row r="10" spans="1:9" ht="15.4" customHeight="1" x14ac:dyDescent="0.25">
      <c r="A10" s="126"/>
      <c r="B10" s="90" t="s">
        <v>620</v>
      </c>
      <c r="C10" s="248"/>
      <c r="D10" s="248"/>
      <c r="E10" s="248"/>
      <c r="F10" s="248"/>
      <c r="G10" s="248"/>
      <c r="H10" s="248"/>
      <c r="I10" s="392">
        <f t="shared" ref="I10:I32" si="0">SUM(F10:H10)</f>
        <v>0</v>
      </c>
    </row>
    <row r="11" spans="1:9" ht="15.4" customHeight="1" x14ac:dyDescent="0.25">
      <c r="A11" s="63"/>
      <c r="B11" s="25" t="s">
        <v>621</v>
      </c>
      <c r="C11" s="248"/>
      <c r="D11" s="248"/>
      <c r="E11" s="248"/>
      <c r="F11" s="248"/>
      <c r="G11" s="248"/>
      <c r="H11" s="248"/>
      <c r="I11" s="392">
        <f t="shared" si="0"/>
        <v>0</v>
      </c>
    </row>
    <row r="12" spans="1:9" ht="16.149999999999999" customHeight="1" x14ac:dyDescent="0.25">
      <c r="A12" s="126"/>
      <c r="B12" s="90" t="s">
        <v>1794</v>
      </c>
      <c r="C12" s="248"/>
      <c r="D12" s="248"/>
      <c r="E12" s="248"/>
      <c r="F12" s="248"/>
      <c r="G12" s="248"/>
      <c r="H12" s="248"/>
      <c r="I12" s="392">
        <f t="shared" si="0"/>
        <v>0</v>
      </c>
    </row>
    <row r="13" spans="1:9" ht="15.4" customHeight="1" x14ac:dyDescent="0.25">
      <c r="A13" s="63"/>
      <c r="B13" s="25" t="s">
        <v>622</v>
      </c>
      <c r="C13" s="248"/>
      <c r="D13" s="248"/>
      <c r="E13" s="248"/>
      <c r="F13" s="248"/>
      <c r="G13" s="248"/>
      <c r="H13" s="248"/>
      <c r="I13" s="392">
        <f t="shared" si="0"/>
        <v>0</v>
      </c>
    </row>
    <row r="14" spans="1:9" ht="16.149999999999999" customHeight="1" x14ac:dyDescent="0.3">
      <c r="A14" s="126" t="s">
        <v>631</v>
      </c>
      <c r="B14" s="90" t="s">
        <v>623</v>
      </c>
      <c r="C14" s="248"/>
      <c r="D14" s="248"/>
      <c r="E14" s="248"/>
      <c r="F14" s="248"/>
      <c r="G14" s="248"/>
      <c r="H14" s="248"/>
      <c r="I14" s="392">
        <f t="shared" si="0"/>
        <v>0</v>
      </c>
    </row>
    <row r="15" spans="1:9" ht="15.4" customHeight="1" x14ac:dyDescent="0.25">
      <c r="A15" s="63"/>
      <c r="B15" s="25" t="s">
        <v>624</v>
      </c>
      <c r="C15" s="248"/>
      <c r="D15" s="248"/>
      <c r="E15" s="248"/>
      <c r="F15" s="248"/>
      <c r="G15" s="248"/>
      <c r="H15" s="248"/>
      <c r="I15" s="392">
        <f t="shared" si="0"/>
        <v>0</v>
      </c>
    </row>
    <row r="16" spans="1:9" ht="16.149999999999999" customHeight="1" x14ac:dyDescent="0.3">
      <c r="A16" s="126" t="s">
        <v>632</v>
      </c>
      <c r="B16" s="90" t="s">
        <v>625</v>
      </c>
      <c r="C16" s="248"/>
      <c r="D16" s="248"/>
      <c r="E16" s="248"/>
      <c r="F16" s="248"/>
      <c r="G16" s="248"/>
      <c r="H16" s="248"/>
      <c r="I16" s="392">
        <f t="shared" si="0"/>
        <v>0</v>
      </c>
    </row>
    <row r="17" spans="1:9" ht="15.4" customHeight="1" x14ac:dyDescent="0.25">
      <c r="A17" s="63"/>
      <c r="B17" s="25" t="s">
        <v>626</v>
      </c>
      <c r="C17" s="248"/>
      <c r="D17" s="248"/>
      <c r="E17" s="248"/>
      <c r="F17" s="248"/>
      <c r="G17" s="248"/>
      <c r="H17" s="248"/>
      <c r="I17" s="392">
        <f t="shared" si="0"/>
        <v>0</v>
      </c>
    </row>
    <row r="18" spans="1:9" ht="25.5" customHeight="1" x14ac:dyDescent="0.3">
      <c r="A18" s="141" t="s">
        <v>1123</v>
      </c>
      <c r="B18" s="90" t="s">
        <v>627</v>
      </c>
      <c r="C18" s="248"/>
      <c r="D18" s="248"/>
      <c r="E18" s="248"/>
      <c r="F18" s="248"/>
      <c r="G18" s="248"/>
      <c r="H18" s="248"/>
      <c r="I18" s="392">
        <f t="shared" si="0"/>
        <v>0</v>
      </c>
    </row>
    <row r="19" spans="1:9" ht="16.149999999999999" customHeight="1" thickBot="1" x14ac:dyDescent="0.35">
      <c r="A19" s="63" t="s">
        <v>634</v>
      </c>
      <c r="B19" s="31" t="s">
        <v>628</v>
      </c>
      <c r="C19" s="249"/>
      <c r="D19" s="249"/>
      <c r="E19" s="249"/>
      <c r="F19" s="249"/>
      <c r="G19" s="249"/>
      <c r="H19" s="249"/>
      <c r="I19" s="393">
        <f t="shared" si="0"/>
        <v>0</v>
      </c>
    </row>
    <row r="20" spans="1:9" ht="15.4" customHeight="1" x14ac:dyDescent="0.25">
      <c r="A20" s="126"/>
      <c r="B20" s="27"/>
      <c r="C20" s="254"/>
      <c r="D20" s="254"/>
      <c r="E20" s="254"/>
      <c r="F20" s="254"/>
      <c r="G20" s="254"/>
      <c r="H20" s="397"/>
      <c r="I20" s="394">
        <f t="shared" si="0"/>
        <v>0</v>
      </c>
    </row>
    <row r="21" spans="1:9" ht="16.149999999999999" customHeight="1" x14ac:dyDescent="0.3">
      <c r="A21" s="63" t="s">
        <v>630</v>
      </c>
      <c r="B21" s="25" t="s">
        <v>629</v>
      </c>
      <c r="C21" s="248"/>
      <c r="D21" s="248"/>
      <c r="E21" s="248"/>
      <c r="F21" s="248"/>
      <c r="G21" s="248"/>
      <c r="H21" s="248"/>
      <c r="I21" s="392">
        <f t="shared" si="0"/>
        <v>0</v>
      </c>
    </row>
    <row r="22" spans="1:9" ht="16.149999999999999" customHeight="1" x14ac:dyDescent="0.25">
      <c r="A22" s="126"/>
      <c r="B22" s="90" t="s">
        <v>619</v>
      </c>
      <c r="C22" s="248"/>
      <c r="D22" s="248"/>
      <c r="E22" s="248"/>
      <c r="F22" s="248"/>
      <c r="G22" s="248"/>
      <c r="H22" s="248"/>
      <c r="I22" s="392">
        <f t="shared" si="0"/>
        <v>0</v>
      </c>
    </row>
    <row r="23" spans="1:9" ht="15.4" customHeight="1" x14ac:dyDescent="0.25">
      <c r="A23" s="63"/>
      <c r="B23" s="25" t="s">
        <v>620</v>
      </c>
      <c r="C23" s="248"/>
      <c r="D23" s="248"/>
      <c r="E23" s="248"/>
      <c r="F23" s="248"/>
      <c r="G23" s="248"/>
      <c r="H23" s="248"/>
      <c r="I23" s="392">
        <f t="shared" si="0"/>
        <v>0</v>
      </c>
    </row>
    <row r="24" spans="1:9" ht="15.4" customHeight="1" x14ac:dyDescent="0.25">
      <c r="A24" s="126"/>
      <c r="B24" s="90" t="s">
        <v>621</v>
      </c>
      <c r="C24" s="248"/>
      <c r="D24" s="248"/>
      <c r="E24" s="248"/>
      <c r="F24" s="248"/>
      <c r="G24" s="248"/>
      <c r="H24" s="248"/>
      <c r="I24" s="392">
        <f t="shared" si="0"/>
        <v>0</v>
      </c>
    </row>
    <row r="25" spans="1:9" ht="16.149999999999999" customHeight="1" x14ac:dyDescent="0.25">
      <c r="A25" s="63"/>
      <c r="B25" s="25" t="s">
        <v>1794</v>
      </c>
      <c r="C25" s="248"/>
      <c r="D25" s="248"/>
      <c r="E25" s="248"/>
      <c r="F25" s="248"/>
      <c r="G25" s="248"/>
      <c r="H25" s="248"/>
      <c r="I25" s="392">
        <f t="shared" si="0"/>
        <v>0</v>
      </c>
    </row>
    <row r="26" spans="1:9" ht="15.4" customHeight="1" x14ac:dyDescent="0.25">
      <c r="A26" s="126"/>
      <c r="B26" s="90" t="s">
        <v>622</v>
      </c>
      <c r="C26" s="248"/>
      <c r="D26" s="248"/>
      <c r="E26" s="248"/>
      <c r="F26" s="248"/>
      <c r="G26" s="248"/>
      <c r="H26" s="248"/>
      <c r="I26" s="392">
        <f t="shared" si="0"/>
        <v>0</v>
      </c>
    </row>
    <row r="27" spans="1:9" ht="16.149999999999999" customHeight="1" x14ac:dyDescent="0.3">
      <c r="A27" s="63" t="s">
        <v>631</v>
      </c>
      <c r="B27" s="25" t="s">
        <v>623</v>
      </c>
      <c r="C27" s="248"/>
      <c r="D27" s="248"/>
      <c r="E27" s="248" t="s">
        <v>77</v>
      </c>
      <c r="F27" s="248"/>
      <c r="G27" s="248"/>
      <c r="H27" s="248"/>
      <c r="I27" s="392">
        <f t="shared" si="0"/>
        <v>0</v>
      </c>
    </row>
    <row r="28" spans="1:9" ht="15.4" customHeight="1" x14ac:dyDescent="0.25">
      <c r="A28" s="126"/>
      <c r="B28" s="90" t="s">
        <v>624</v>
      </c>
      <c r="C28" s="248"/>
      <c r="D28" s="248"/>
      <c r="E28" s="248"/>
      <c r="F28" s="248"/>
      <c r="G28" s="248"/>
      <c r="H28" s="248"/>
      <c r="I28" s="392">
        <f t="shared" si="0"/>
        <v>0</v>
      </c>
    </row>
    <row r="29" spans="1:9" ht="16.149999999999999" customHeight="1" x14ac:dyDescent="0.3">
      <c r="A29" s="63" t="s">
        <v>632</v>
      </c>
      <c r="B29" s="25" t="s">
        <v>625</v>
      </c>
      <c r="C29" s="248"/>
      <c r="D29" s="248"/>
      <c r="E29" s="248"/>
      <c r="F29" s="248"/>
      <c r="G29" s="248"/>
      <c r="H29" s="248"/>
      <c r="I29" s="392">
        <f t="shared" si="0"/>
        <v>0</v>
      </c>
    </row>
    <row r="30" spans="1:9" ht="15.4" customHeight="1" x14ac:dyDescent="0.25">
      <c r="A30" s="126"/>
      <c r="B30" s="90" t="s">
        <v>626</v>
      </c>
      <c r="C30" s="248"/>
      <c r="D30" s="248"/>
      <c r="E30" s="248"/>
      <c r="F30" s="248"/>
      <c r="G30" s="248"/>
      <c r="H30" s="248"/>
      <c r="I30" s="392">
        <f t="shared" si="0"/>
        <v>0</v>
      </c>
    </row>
    <row r="31" spans="1:9" ht="25.5" customHeight="1" x14ac:dyDescent="0.3">
      <c r="A31" s="86" t="s">
        <v>635</v>
      </c>
      <c r="B31" s="25" t="s">
        <v>627</v>
      </c>
      <c r="C31" s="248"/>
      <c r="D31" s="248"/>
      <c r="E31" s="248"/>
      <c r="F31" s="248"/>
      <c r="G31" s="248"/>
      <c r="H31" s="248"/>
      <c r="I31" s="392">
        <f t="shared" si="0"/>
        <v>0</v>
      </c>
    </row>
    <row r="32" spans="1:9" ht="16.149999999999999" customHeight="1" thickBot="1" x14ac:dyDescent="0.35">
      <c r="A32" s="126" t="s">
        <v>634</v>
      </c>
      <c r="B32" s="90" t="s">
        <v>628</v>
      </c>
      <c r="C32" s="249"/>
      <c r="D32" s="249"/>
      <c r="E32" s="249"/>
      <c r="F32" s="249"/>
      <c r="G32" s="249"/>
      <c r="H32" s="249"/>
      <c r="I32" s="393">
        <f t="shared" si="0"/>
        <v>0</v>
      </c>
    </row>
    <row r="33" spans="1:9" ht="15.75" customHeight="1" thickBot="1" x14ac:dyDescent="0.3">
      <c r="A33" s="30"/>
      <c r="B33" s="31" t="s">
        <v>303</v>
      </c>
      <c r="C33" s="231">
        <f t="shared" ref="C33:H33" si="1">SUM(C8:C32)</f>
        <v>0</v>
      </c>
      <c r="D33" s="231">
        <f t="shared" si="1"/>
        <v>0</v>
      </c>
      <c r="E33" s="231">
        <f t="shared" si="1"/>
        <v>0</v>
      </c>
      <c r="F33" s="230">
        <f t="shared" si="1"/>
        <v>0</v>
      </c>
      <c r="G33" s="230">
        <f t="shared" si="1"/>
        <v>0</v>
      </c>
      <c r="H33" s="230">
        <f t="shared" si="1"/>
        <v>0</v>
      </c>
      <c r="I33" s="399">
        <f>SUM(I8:I32)</f>
        <v>0</v>
      </c>
    </row>
  </sheetData>
  <mergeCells count="4">
    <mergeCell ref="A4:I4"/>
    <mergeCell ref="A3:I3"/>
    <mergeCell ref="A5:I5"/>
    <mergeCell ref="A6:I6"/>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1">
    <pageSetUpPr fitToPage="1"/>
  </sheetPr>
  <dimension ref="A1:K219"/>
  <sheetViews>
    <sheetView zoomScale="85" zoomScaleNormal="85" workbookViewId="0">
      <selection activeCell="A9" sqref="A9:C10"/>
    </sheetView>
  </sheetViews>
  <sheetFormatPr defaultRowHeight="12.5" x14ac:dyDescent="0.25"/>
  <cols>
    <col min="4" max="5" width="9.1796875" hidden="1" customWidth="1"/>
    <col min="6" max="6" width="14.26953125" customWidth="1"/>
    <col min="7" max="7" width="14.7265625" customWidth="1"/>
    <col min="8" max="8" width="12.453125" customWidth="1"/>
    <col min="9" max="9" width="16.7265625" customWidth="1"/>
    <col min="10" max="10" width="15.7265625" customWidth="1"/>
    <col min="11" max="11" width="18.1796875" bestFit="1" customWidth="1"/>
  </cols>
  <sheetData>
    <row r="1" spans="1:11" x14ac:dyDescent="0.25">
      <c r="A1" s="619">
        <f>Title!B12</f>
        <v>0</v>
      </c>
      <c r="B1" s="2"/>
      <c r="C1" s="2"/>
      <c r="D1" s="2"/>
      <c r="E1" s="2"/>
      <c r="F1" s="2"/>
      <c r="G1" s="2"/>
      <c r="K1" s="626" t="str">
        <f>'42'!I1</f>
        <v>For The Year Ended</v>
      </c>
    </row>
    <row r="2" spans="1:11" ht="13" thickBot="1" x14ac:dyDescent="0.3">
      <c r="A2" t="s">
        <v>8</v>
      </c>
      <c r="B2" s="2"/>
      <c r="C2" s="2"/>
      <c r="D2" s="2"/>
      <c r="E2" s="2"/>
      <c r="F2" s="2"/>
      <c r="G2" s="2"/>
      <c r="K2" s="165">
        <f>'41'!H2</f>
        <v>45657</v>
      </c>
    </row>
    <row r="4" spans="1:11" ht="13" x14ac:dyDescent="0.3">
      <c r="A4" s="895" t="s">
        <v>244</v>
      </c>
      <c r="B4" s="895"/>
      <c r="C4" s="895"/>
      <c r="D4" s="895"/>
      <c r="E4" s="895"/>
      <c r="F4" s="895"/>
      <c r="G4" s="895"/>
      <c r="H4" s="895"/>
      <c r="I4" s="895"/>
      <c r="J4" s="895"/>
      <c r="K4" s="895"/>
    </row>
    <row r="5" spans="1:11" ht="13" x14ac:dyDescent="0.3">
      <c r="A5" s="1055" t="s">
        <v>1539</v>
      </c>
      <c r="B5" s="1055"/>
      <c r="C5" s="1055"/>
      <c r="D5" s="1055"/>
      <c r="E5" s="1055"/>
      <c r="F5" s="1055"/>
      <c r="G5" s="1055"/>
      <c r="H5" s="1055"/>
      <c r="I5" s="1055"/>
      <c r="J5" s="1055"/>
      <c r="K5" s="1055"/>
    </row>
    <row r="6" spans="1:11" ht="12.75" customHeight="1" x14ac:dyDescent="0.3">
      <c r="A6" s="1320" t="s">
        <v>1540</v>
      </c>
      <c r="B6" s="1320"/>
      <c r="C6" s="1320"/>
      <c r="D6" s="1320"/>
      <c r="E6" s="1320"/>
      <c r="F6" s="1320"/>
      <c r="G6" s="1320"/>
      <c r="H6" s="1320"/>
      <c r="I6" s="1320"/>
      <c r="J6" s="1320"/>
      <c r="K6" s="1320"/>
    </row>
    <row r="7" spans="1:11" ht="13" x14ac:dyDescent="0.3">
      <c r="A7" s="1055" t="s">
        <v>2084</v>
      </c>
      <c r="B7" s="1055"/>
      <c r="C7" s="1055"/>
      <c r="D7" s="1055"/>
      <c r="E7" s="1055"/>
      <c r="F7" s="1055"/>
      <c r="G7" s="1055"/>
      <c r="H7" s="1055"/>
      <c r="I7" s="1055"/>
      <c r="J7" s="1055"/>
      <c r="K7" s="1055"/>
    </row>
    <row r="8" spans="1:11" ht="13.5" thickBot="1" x14ac:dyDescent="0.35">
      <c r="A8" s="780" t="s">
        <v>2085</v>
      </c>
      <c r="B8" s="780"/>
      <c r="C8" s="780"/>
      <c r="D8" s="780"/>
      <c r="E8" s="780"/>
      <c r="F8" s="781"/>
      <c r="G8" s="781"/>
      <c r="H8" s="781"/>
      <c r="I8" s="781"/>
      <c r="J8" s="781"/>
      <c r="K8" s="781"/>
    </row>
    <row r="9" spans="1:11" ht="12.75" customHeight="1" thickBot="1" x14ac:dyDescent="0.3">
      <c r="A9" s="1516" t="s">
        <v>2076</v>
      </c>
      <c r="B9" s="1095"/>
      <c r="C9" s="1517"/>
      <c r="D9" s="1516" t="s">
        <v>2077</v>
      </c>
      <c r="E9" s="1517"/>
      <c r="F9" s="1514" t="s">
        <v>1201</v>
      </c>
      <c r="G9" s="1515"/>
      <c r="H9" s="1513" t="s">
        <v>637</v>
      </c>
      <c r="I9" s="1514"/>
      <c r="J9" s="1514"/>
      <c r="K9" s="1515"/>
    </row>
    <row r="10" spans="1:11" ht="57.4" customHeight="1" thickBot="1" x14ac:dyDescent="0.3">
      <c r="A10" s="1518"/>
      <c r="B10" s="1098"/>
      <c r="C10" s="1519"/>
      <c r="D10" s="1518"/>
      <c r="E10" s="1519"/>
      <c r="F10" s="221" t="s">
        <v>2078</v>
      </c>
      <c r="G10" s="221" t="s">
        <v>2079</v>
      </c>
      <c r="H10" s="221" t="s">
        <v>2080</v>
      </c>
      <c r="I10" s="221" t="s">
        <v>2081</v>
      </c>
      <c r="J10" s="221" t="s">
        <v>2082</v>
      </c>
      <c r="K10" s="221" t="s">
        <v>2083</v>
      </c>
    </row>
    <row r="11" spans="1:11" ht="16.149999999999999" customHeight="1" x14ac:dyDescent="0.25">
      <c r="A11" s="1203"/>
      <c r="B11" s="949"/>
      <c r="C11" s="1204"/>
      <c r="D11" s="1203"/>
      <c r="E11" s="1204"/>
      <c r="F11" s="229"/>
      <c r="G11" s="229"/>
      <c r="H11" s="229"/>
      <c r="I11" s="229"/>
      <c r="J11" s="229"/>
      <c r="K11" s="229"/>
    </row>
    <row r="12" spans="1:11" ht="16.149999999999999" customHeight="1" x14ac:dyDescent="0.25">
      <c r="A12" s="1188"/>
      <c r="B12" s="1189"/>
      <c r="C12" s="1190"/>
      <c r="D12" s="1188"/>
      <c r="E12" s="1190"/>
      <c r="F12" s="248"/>
      <c r="G12" s="248"/>
      <c r="H12" s="248"/>
      <c r="I12" s="248"/>
      <c r="J12" s="248"/>
      <c r="K12" s="248"/>
    </row>
    <row r="13" spans="1:11" ht="16.149999999999999" customHeight="1" x14ac:dyDescent="0.25">
      <c r="A13" s="1188"/>
      <c r="B13" s="1189"/>
      <c r="C13" s="1190"/>
      <c r="D13" s="1188" t="s">
        <v>77</v>
      </c>
      <c r="E13" s="1190"/>
      <c r="F13" s="248"/>
      <c r="G13" s="248"/>
      <c r="H13" s="248"/>
      <c r="I13" s="248"/>
      <c r="J13" s="248"/>
      <c r="K13" s="248"/>
    </row>
    <row r="14" spans="1:11" ht="16.149999999999999" customHeight="1" x14ac:dyDescent="0.25">
      <c r="A14" s="1188"/>
      <c r="B14" s="1189"/>
      <c r="C14" s="1190"/>
      <c r="D14" s="1188"/>
      <c r="E14" s="1190"/>
      <c r="F14" s="248"/>
      <c r="G14" s="248"/>
      <c r="H14" s="248"/>
      <c r="I14" s="248"/>
      <c r="J14" s="248"/>
      <c r="K14" s="248"/>
    </row>
    <row r="15" spans="1:11" ht="16.149999999999999" customHeight="1" x14ac:dyDescent="0.25">
      <c r="A15" s="1188"/>
      <c r="B15" s="1189"/>
      <c r="C15" s="1190"/>
      <c r="D15" s="1188"/>
      <c r="E15" s="1190"/>
      <c r="F15" s="248"/>
      <c r="G15" s="248"/>
      <c r="H15" s="248"/>
      <c r="I15" s="248"/>
      <c r="J15" s="248"/>
      <c r="K15" s="248"/>
    </row>
    <row r="16" spans="1:11" ht="16.149999999999999" customHeight="1" x14ac:dyDescent="0.25">
      <c r="A16" s="1188"/>
      <c r="B16" s="1189"/>
      <c r="C16" s="1190"/>
      <c r="D16" s="1188"/>
      <c r="E16" s="1190"/>
      <c r="F16" s="248"/>
      <c r="G16" s="248"/>
      <c r="H16" s="248"/>
      <c r="I16" s="248"/>
      <c r="J16" s="248"/>
      <c r="K16" s="248"/>
    </row>
    <row r="17" spans="1:11" ht="16.149999999999999" customHeight="1" x14ac:dyDescent="0.25">
      <c r="A17" s="1188"/>
      <c r="B17" s="1189"/>
      <c r="C17" s="1190"/>
      <c r="D17" s="1188"/>
      <c r="E17" s="1190"/>
      <c r="F17" s="248"/>
      <c r="G17" s="248"/>
      <c r="H17" s="248"/>
      <c r="I17" s="248"/>
      <c r="J17" s="248"/>
      <c r="K17" s="248"/>
    </row>
    <row r="18" spans="1:11" ht="16.149999999999999" customHeight="1" x14ac:dyDescent="0.25">
      <c r="A18" s="1188"/>
      <c r="B18" s="1189"/>
      <c r="C18" s="1190"/>
      <c r="D18" s="1188"/>
      <c r="E18" s="1190"/>
      <c r="F18" s="248"/>
      <c r="G18" s="248"/>
      <c r="H18" s="248"/>
      <c r="I18" s="248"/>
      <c r="J18" s="248"/>
      <c r="K18" s="248"/>
    </row>
    <row r="19" spans="1:11" ht="16.149999999999999" customHeight="1" x14ac:dyDescent="0.25">
      <c r="A19" s="1188"/>
      <c r="B19" s="1189"/>
      <c r="C19" s="1190"/>
      <c r="D19" s="1188"/>
      <c r="E19" s="1190"/>
      <c r="F19" s="248"/>
      <c r="G19" s="248"/>
      <c r="H19" s="248"/>
      <c r="I19" s="248"/>
      <c r="J19" s="248"/>
      <c r="K19" s="248"/>
    </row>
    <row r="20" spans="1:11" ht="16.149999999999999" customHeight="1" x14ac:dyDescent="0.25">
      <c r="A20" s="1188"/>
      <c r="B20" s="1189"/>
      <c r="C20" s="1190"/>
      <c r="D20" s="1188"/>
      <c r="E20" s="1190"/>
      <c r="F20" s="248"/>
      <c r="G20" s="248"/>
      <c r="H20" s="248"/>
      <c r="I20" s="248"/>
      <c r="J20" s="248"/>
      <c r="K20" s="248"/>
    </row>
    <row r="21" spans="1:11" ht="16.149999999999999" customHeight="1" x14ac:dyDescent="0.25">
      <c r="A21" s="1188"/>
      <c r="B21" s="1189"/>
      <c r="C21" s="1190"/>
      <c r="D21" s="1188"/>
      <c r="E21" s="1190"/>
      <c r="F21" s="248"/>
      <c r="G21" s="248"/>
      <c r="H21" s="248"/>
      <c r="I21" s="248"/>
      <c r="J21" s="248"/>
      <c r="K21" s="248"/>
    </row>
    <row r="22" spans="1:11" ht="16.149999999999999" customHeight="1" x14ac:dyDescent="0.25">
      <c r="A22" s="1188"/>
      <c r="B22" s="1189"/>
      <c r="C22" s="1190"/>
      <c r="D22" s="1188"/>
      <c r="E22" s="1190"/>
      <c r="F22" s="248"/>
      <c r="G22" s="248"/>
      <c r="H22" s="248"/>
      <c r="I22" s="248"/>
      <c r="J22" s="248"/>
      <c r="K22" s="248"/>
    </row>
    <row r="23" spans="1:11" ht="16.149999999999999" customHeight="1" x14ac:dyDescent="0.25">
      <c r="A23" s="1188"/>
      <c r="B23" s="1189"/>
      <c r="C23" s="1190"/>
      <c r="D23" s="1188"/>
      <c r="E23" s="1190"/>
      <c r="F23" s="248"/>
      <c r="G23" s="248"/>
      <c r="H23" s="248"/>
      <c r="I23" s="248"/>
      <c r="J23" s="248"/>
      <c r="K23" s="248"/>
    </row>
    <row r="24" spans="1:11" ht="16.149999999999999" customHeight="1" x14ac:dyDescent="0.25">
      <c r="A24" s="1188"/>
      <c r="B24" s="1189"/>
      <c r="C24" s="1190"/>
      <c r="D24" s="1188"/>
      <c r="E24" s="1190"/>
      <c r="F24" s="248"/>
      <c r="G24" s="248"/>
      <c r="H24" s="248"/>
      <c r="I24" s="248"/>
      <c r="J24" s="248"/>
      <c r="K24" s="248"/>
    </row>
    <row r="25" spans="1:11" ht="16.149999999999999" customHeight="1" x14ac:dyDescent="0.25">
      <c r="A25" s="1188"/>
      <c r="B25" s="1189"/>
      <c r="C25" s="1190"/>
      <c r="D25" s="1188"/>
      <c r="E25" s="1190"/>
      <c r="F25" s="248"/>
      <c r="G25" s="248"/>
      <c r="H25" s="248"/>
      <c r="I25" s="248"/>
      <c r="J25" s="248"/>
      <c r="K25" s="248"/>
    </row>
    <row r="26" spans="1:11" ht="16.149999999999999" customHeight="1" x14ac:dyDescent="0.25">
      <c r="A26" s="1188"/>
      <c r="B26" s="1189"/>
      <c r="C26" s="1190"/>
      <c r="D26" s="1188"/>
      <c r="E26" s="1190"/>
      <c r="F26" s="248"/>
      <c r="G26" s="248"/>
      <c r="H26" s="248"/>
      <c r="I26" s="248"/>
      <c r="J26" s="248"/>
      <c r="K26" s="248"/>
    </row>
    <row r="27" spans="1:11" ht="16.149999999999999" customHeight="1" x14ac:dyDescent="0.25">
      <c r="A27" s="1188"/>
      <c r="B27" s="1189"/>
      <c r="C27" s="1190"/>
      <c r="D27" s="1188"/>
      <c r="E27" s="1190"/>
      <c r="F27" s="248"/>
      <c r="G27" s="248"/>
      <c r="H27" s="248"/>
      <c r="I27" s="248"/>
      <c r="J27" s="248"/>
      <c r="K27" s="248"/>
    </row>
    <row r="28" spans="1:11" ht="16.149999999999999" customHeight="1" x14ac:dyDescent="0.25">
      <c r="A28" s="1188"/>
      <c r="B28" s="1189"/>
      <c r="C28" s="1190"/>
      <c r="D28" s="1188"/>
      <c r="E28" s="1190"/>
      <c r="F28" s="248"/>
      <c r="G28" s="248"/>
      <c r="H28" s="248"/>
      <c r="I28" s="248"/>
      <c r="J28" s="248"/>
      <c r="K28" s="248"/>
    </row>
    <row r="29" spans="1:11" ht="16.149999999999999" customHeight="1" x14ac:dyDescent="0.25">
      <c r="A29" s="1188"/>
      <c r="B29" s="1189"/>
      <c r="C29" s="1190"/>
      <c r="D29" s="1188"/>
      <c r="E29" s="1190"/>
      <c r="F29" s="248"/>
      <c r="G29" s="248"/>
      <c r="H29" s="248"/>
      <c r="I29" s="248"/>
      <c r="J29" s="248"/>
      <c r="K29" s="248"/>
    </row>
    <row r="30" spans="1:11" ht="16.149999999999999" customHeight="1" x14ac:dyDescent="0.25">
      <c r="A30" s="1188"/>
      <c r="B30" s="1189"/>
      <c r="C30" s="1190"/>
      <c r="D30" s="1188"/>
      <c r="E30" s="1190"/>
      <c r="F30" s="248"/>
      <c r="G30" s="248"/>
      <c r="H30" s="248"/>
      <c r="I30" s="248"/>
      <c r="J30" s="248"/>
      <c r="K30" s="248"/>
    </row>
    <row r="31" spans="1:11" ht="16.149999999999999" customHeight="1" x14ac:dyDescent="0.25">
      <c r="A31" s="1188"/>
      <c r="B31" s="1189"/>
      <c r="C31" s="1190"/>
      <c r="D31" s="1188"/>
      <c r="E31" s="1190"/>
      <c r="F31" s="248"/>
      <c r="G31" s="248"/>
      <c r="H31" s="248"/>
      <c r="I31" s="248"/>
      <c r="J31" s="248"/>
      <c r="K31" s="248"/>
    </row>
    <row r="32" spans="1:11" ht="16.149999999999999" customHeight="1" thickBot="1" x14ac:dyDescent="0.3">
      <c r="A32" s="1510"/>
      <c r="B32" s="1012"/>
      <c r="C32" s="1511"/>
      <c r="D32" s="1510"/>
      <c r="E32" s="1511"/>
      <c r="F32" s="258"/>
      <c r="G32" s="258"/>
      <c r="H32" s="258"/>
      <c r="I32" s="258"/>
      <c r="J32" s="258"/>
      <c r="K32" s="258"/>
    </row>
    <row r="33" ht="16.149999999999999" customHeight="1" x14ac:dyDescent="0.25"/>
    <row r="34" ht="16.149999999999999" customHeight="1" x14ac:dyDescent="0.25"/>
    <row r="35" ht="16.149999999999999" customHeight="1" x14ac:dyDescent="0.25"/>
    <row r="36" ht="16.149999999999999" customHeight="1" x14ac:dyDescent="0.25"/>
    <row r="37" ht="16.149999999999999" customHeight="1" x14ac:dyDescent="0.25"/>
    <row r="38" ht="16.149999999999999" customHeight="1" x14ac:dyDescent="0.25"/>
    <row r="39" ht="16.149999999999999" customHeight="1" x14ac:dyDescent="0.25"/>
    <row r="40" ht="16.149999999999999" customHeight="1" x14ac:dyDescent="0.25"/>
    <row r="41" ht="16.149999999999999" customHeight="1" x14ac:dyDescent="0.25"/>
    <row r="42" ht="16.149999999999999" customHeight="1" x14ac:dyDescent="0.25"/>
    <row r="43" ht="16.149999999999999" customHeight="1" x14ac:dyDescent="0.25"/>
    <row r="44" ht="16.149999999999999" customHeight="1" x14ac:dyDescent="0.25"/>
    <row r="45" ht="16.149999999999999" customHeight="1" x14ac:dyDescent="0.25"/>
    <row r="46" ht="16.149999999999999" customHeight="1" x14ac:dyDescent="0.25"/>
    <row r="47" ht="16.149999999999999" customHeight="1" x14ac:dyDescent="0.25"/>
    <row r="48"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row r="66" ht="16.149999999999999" customHeight="1" x14ac:dyDescent="0.25"/>
    <row r="67" ht="16.149999999999999" customHeight="1" x14ac:dyDescent="0.25"/>
    <row r="68" ht="16.149999999999999" customHeight="1" x14ac:dyDescent="0.25"/>
    <row r="69" ht="16.149999999999999" customHeight="1" x14ac:dyDescent="0.25"/>
    <row r="70" ht="16.149999999999999" customHeight="1" x14ac:dyDescent="0.25"/>
    <row r="71" ht="16.149999999999999" customHeight="1" x14ac:dyDescent="0.25"/>
    <row r="72" ht="16.149999999999999" customHeight="1" x14ac:dyDescent="0.25"/>
    <row r="73" ht="16.149999999999999" customHeight="1" x14ac:dyDescent="0.25"/>
    <row r="74" ht="16.149999999999999" customHeight="1" x14ac:dyDescent="0.25"/>
    <row r="75" ht="16.149999999999999" customHeight="1" x14ac:dyDescent="0.25"/>
    <row r="76" ht="16.149999999999999" customHeight="1" x14ac:dyDescent="0.25"/>
    <row r="77" ht="16.149999999999999" customHeight="1" x14ac:dyDescent="0.25"/>
    <row r="78" ht="16.149999999999999" customHeight="1" x14ac:dyDescent="0.25"/>
    <row r="79" ht="16.149999999999999" customHeight="1" x14ac:dyDescent="0.25"/>
    <row r="80" ht="16.149999999999999" customHeight="1" x14ac:dyDescent="0.25"/>
    <row r="81" ht="16.149999999999999" customHeight="1" x14ac:dyDescent="0.25"/>
    <row r="82" ht="16.149999999999999" customHeight="1" x14ac:dyDescent="0.25"/>
    <row r="83" ht="16.149999999999999" customHeight="1" x14ac:dyDescent="0.25"/>
    <row r="84" ht="16.149999999999999" customHeight="1" x14ac:dyDescent="0.25"/>
    <row r="85" ht="16.149999999999999" customHeight="1" x14ac:dyDescent="0.25"/>
    <row r="86" ht="16.149999999999999" customHeight="1" x14ac:dyDescent="0.25"/>
    <row r="87" ht="16.149999999999999" customHeight="1" x14ac:dyDescent="0.25"/>
    <row r="88" ht="16.149999999999999" customHeight="1" x14ac:dyDescent="0.25"/>
    <row r="89" ht="16.149999999999999" customHeight="1" x14ac:dyDescent="0.25"/>
    <row r="90" ht="16.149999999999999" customHeight="1" x14ac:dyDescent="0.25"/>
    <row r="91" ht="16.149999999999999" customHeight="1" x14ac:dyDescent="0.25"/>
    <row r="92" ht="16.149999999999999" customHeight="1" x14ac:dyDescent="0.25"/>
    <row r="93" ht="16.149999999999999" customHeight="1" x14ac:dyDescent="0.25"/>
    <row r="94" ht="16.149999999999999" customHeight="1" x14ac:dyDescent="0.25"/>
    <row r="95" ht="16.149999999999999" customHeight="1" x14ac:dyDescent="0.25"/>
    <row r="96" ht="16.149999999999999" customHeight="1" x14ac:dyDescent="0.25"/>
    <row r="97" ht="16.149999999999999" customHeight="1" x14ac:dyDescent="0.25"/>
    <row r="98" ht="16.149999999999999" customHeight="1" x14ac:dyDescent="0.25"/>
    <row r="99" ht="16.149999999999999" customHeight="1" x14ac:dyDescent="0.25"/>
    <row r="100" ht="16.149999999999999" customHeight="1" x14ac:dyDescent="0.25"/>
    <row r="101" ht="16.149999999999999" customHeight="1" x14ac:dyDescent="0.25"/>
    <row r="102" ht="16.149999999999999" customHeight="1" x14ac:dyDescent="0.25"/>
    <row r="103" ht="16.149999999999999" customHeight="1" x14ac:dyDescent="0.25"/>
    <row r="104" ht="16.149999999999999" customHeight="1" x14ac:dyDescent="0.25"/>
    <row r="105" ht="16.149999999999999" customHeight="1" x14ac:dyDescent="0.25"/>
    <row r="106" ht="16.149999999999999" customHeight="1" x14ac:dyDescent="0.25"/>
    <row r="107" ht="16.149999999999999" customHeight="1" x14ac:dyDescent="0.25"/>
    <row r="108" ht="16.149999999999999" customHeight="1" x14ac:dyDescent="0.25"/>
    <row r="109" ht="16.149999999999999" customHeight="1" x14ac:dyDescent="0.25"/>
    <row r="110" ht="16.149999999999999" customHeight="1" x14ac:dyDescent="0.25"/>
    <row r="111" ht="16.149999999999999" customHeight="1" x14ac:dyDescent="0.25"/>
    <row r="112" ht="16.149999999999999" customHeight="1" x14ac:dyDescent="0.25"/>
    <row r="113" ht="16.149999999999999" customHeight="1" x14ac:dyDescent="0.25"/>
    <row r="114" ht="16.149999999999999" customHeight="1" x14ac:dyDescent="0.25"/>
    <row r="115" ht="16.149999999999999" customHeight="1" x14ac:dyDescent="0.25"/>
    <row r="116" ht="16.149999999999999" customHeight="1" x14ac:dyDescent="0.25"/>
    <row r="117" ht="16.149999999999999" customHeight="1" x14ac:dyDescent="0.25"/>
    <row r="118" ht="16.149999999999999" customHeight="1" x14ac:dyDescent="0.25"/>
    <row r="119" ht="16.149999999999999" customHeight="1" x14ac:dyDescent="0.25"/>
    <row r="120" ht="16.149999999999999" customHeight="1" x14ac:dyDescent="0.25"/>
    <row r="121" ht="16.149999999999999" customHeight="1" x14ac:dyDescent="0.25"/>
    <row r="122" ht="16.149999999999999" customHeight="1" x14ac:dyDescent="0.25"/>
    <row r="123" ht="16.149999999999999" customHeight="1" x14ac:dyDescent="0.25"/>
    <row r="124" ht="16.149999999999999" customHeight="1" x14ac:dyDescent="0.25"/>
    <row r="125" ht="16.149999999999999" customHeight="1" x14ac:dyDescent="0.25"/>
    <row r="126" ht="16.149999999999999" customHeight="1" x14ac:dyDescent="0.25"/>
    <row r="127" ht="16.149999999999999" customHeight="1" x14ac:dyDescent="0.25"/>
    <row r="128" ht="16.149999999999999" customHeight="1" x14ac:dyDescent="0.25"/>
    <row r="129" ht="16.149999999999999" customHeight="1" x14ac:dyDescent="0.25"/>
    <row r="130" ht="16.149999999999999" customHeight="1" x14ac:dyDescent="0.25"/>
    <row r="131" ht="16.149999999999999" customHeight="1" x14ac:dyDescent="0.25"/>
    <row r="132" ht="16.149999999999999" customHeight="1" x14ac:dyDescent="0.25"/>
    <row r="133" ht="16.149999999999999" customHeight="1" x14ac:dyDescent="0.25"/>
    <row r="134" ht="16.149999999999999" customHeight="1" x14ac:dyDescent="0.25"/>
    <row r="135" ht="16.149999999999999" customHeight="1" x14ac:dyDescent="0.25"/>
    <row r="136" ht="16.149999999999999" customHeight="1" x14ac:dyDescent="0.25"/>
    <row r="137" ht="16.149999999999999" customHeight="1" x14ac:dyDescent="0.25"/>
    <row r="138" ht="16.149999999999999" customHeight="1" x14ac:dyDescent="0.25"/>
    <row r="139" ht="16.149999999999999" customHeight="1" x14ac:dyDescent="0.25"/>
    <row r="140" ht="16.149999999999999" customHeight="1" x14ac:dyDescent="0.25"/>
    <row r="141" ht="16.149999999999999" customHeight="1" x14ac:dyDescent="0.25"/>
    <row r="142" ht="16.149999999999999" customHeight="1" x14ac:dyDescent="0.25"/>
    <row r="143" ht="16.149999999999999" customHeight="1" x14ac:dyDescent="0.25"/>
    <row r="144" ht="16.149999999999999" customHeight="1" x14ac:dyDescent="0.25"/>
    <row r="145" ht="16.149999999999999" customHeight="1" x14ac:dyDescent="0.25"/>
    <row r="146" ht="16.149999999999999" customHeight="1" x14ac:dyDescent="0.25"/>
    <row r="147" ht="16.149999999999999" customHeight="1" x14ac:dyDescent="0.25"/>
    <row r="148" ht="16.149999999999999" customHeight="1" x14ac:dyDescent="0.25"/>
    <row r="149" ht="16.149999999999999" customHeight="1" x14ac:dyDescent="0.25"/>
    <row r="150" ht="16.149999999999999" customHeight="1" x14ac:dyDescent="0.25"/>
    <row r="151" ht="16.149999999999999" customHeight="1" x14ac:dyDescent="0.25"/>
    <row r="152" ht="16.149999999999999" customHeight="1" x14ac:dyDescent="0.25"/>
    <row r="153" ht="16.149999999999999" customHeight="1" x14ac:dyDescent="0.25"/>
    <row r="154" ht="16.149999999999999" customHeight="1" x14ac:dyDescent="0.25"/>
    <row r="155" ht="16.149999999999999" customHeight="1" x14ac:dyDescent="0.25"/>
    <row r="156" ht="16.149999999999999" customHeight="1" x14ac:dyDescent="0.25"/>
    <row r="157" ht="16.149999999999999" customHeight="1" x14ac:dyDescent="0.25"/>
    <row r="158" ht="16.149999999999999" customHeight="1" x14ac:dyDescent="0.25"/>
    <row r="159" ht="16.149999999999999" customHeight="1" x14ac:dyDescent="0.25"/>
    <row r="160" ht="16.149999999999999" customHeight="1" x14ac:dyDescent="0.25"/>
    <row r="161" ht="16.149999999999999" customHeight="1" x14ac:dyDescent="0.25"/>
    <row r="162" ht="16.149999999999999" customHeight="1" x14ac:dyDescent="0.25"/>
    <row r="163" ht="16.149999999999999" customHeight="1" x14ac:dyDescent="0.25"/>
    <row r="164" ht="16.149999999999999" customHeight="1" x14ac:dyDescent="0.25"/>
    <row r="165" ht="16.149999999999999" customHeight="1" x14ac:dyDescent="0.25"/>
    <row r="166" ht="16.149999999999999" customHeight="1" x14ac:dyDescent="0.25"/>
    <row r="167" ht="16.149999999999999" customHeight="1" x14ac:dyDescent="0.25"/>
    <row r="168" ht="16.149999999999999" customHeight="1" x14ac:dyDescent="0.25"/>
    <row r="169" ht="16.149999999999999" customHeight="1" x14ac:dyDescent="0.25"/>
    <row r="170" ht="16.149999999999999" customHeight="1" x14ac:dyDescent="0.25"/>
    <row r="171" ht="16.149999999999999" customHeight="1" x14ac:dyDescent="0.25"/>
    <row r="172" ht="16.149999999999999" customHeight="1" x14ac:dyDescent="0.25"/>
    <row r="173" ht="16.149999999999999" customHeight="1" x14ac:dyDescent="0.25"/>
    <row r="174" ht="16.149999999999999" customHeight="1" x14ac:dyDescent="0.25"/>
    <row r="175" ht="16.149999999999999" customHeight="1" x14ac:dyDescent="0.25"/>
    <row r="176" ht="16.149999999999999" customHeight="1" x14ac:dyDescent="0.25"/>
    <row r="177" ht="16.149999999999999" customHeight="1" x14ac:dyDescent="0.25"/>
    <row r="178" ht="16.149999999999999" customHeight="1" x14ac:dyDescent="0.25"/>
    <row r="179" ht="16.149999999999999" customHeight="1" x14ac:dyDescent="0.25"/>
    <row r="180" ht="16.149999999999999" customHeight="1" x14ac:dyDescent="0.25"/>
    <row r="181" ht="16.149999999999999" customHeight="1" x14ac:dyDescent="0.25"/>
    <row r="182" ht="16.149999999999999" customHeight="1" x14ac:dyDescent="0.25"/>
    <row r="183" ht="16.149999999999999" customHeight="1" x14ac:dyDescent="0.25"/>
    <row r="184" ht="16.149999999999999" customHeight="1" x14ac:dyDescent="0.25"/>
    <row r="185" ht="16.149999999999999" customHeight="1" x14ac:dyDescent="0.25"/>
    <row r="186" ht="16.149999999999999" customHeight="1" x14ac:dyDescent="0.25"/>
    <row r="187" ht="16.149999999999999" customHeight="1" x14ac:dyDescent="0.25"/>
    <row r="188" ht="16.149999999999999" customHeight="1" x14ac:dyDescent="0.25"/>
    <row r="189" ht="16.149999999999999" customHeight="1" x14ac:dyDescent="0.25"/>
    <row r="190" ht="16.149999999999999" customHeight="1" x14ac:dyDescent="0.25"/>
    <row r="191" ht="16.149999999999999" customHeight="1" x14ac:dyDescent="0.25"/>
    <row r="192" ht="16.149999999999999" customHeight="1" x14ac:dyDescent="0.25"/>
    <row r="193" ht="16.149999999999999" customHeight="1" x14ac:dyDescent="0.25"/>
    <row r="194" ht="16.149999999999999" customHeight="1" x14ac:dyDescent="0.25"/>
    <row r="195" ht="16.149999999999999" customHeight="1" x14ac:dyDescent="0.25"/>
    <row r="196" ht="16.149999999999999" customHeight="1" x14ac:dyDescent="0.25"/>
    <row r="197" ht="16.149999999999999" customHeight="1" x14ac:dyDescent="0.25"/>
    <row r="198" ht="16.149999999999999" customHeight="1" x14ac:dyDescent="0.25"/>
    <row r="199" ht="16.149999999999999" customHeight="1" x14ac:dyDescent="0.25"/>
    <row r="200" ht="16.149999999999999" customHeight="1" x14ac:dyDescent="0.25"/>
    <row r="201" ht="16.149999999999999" customHeight="1" x14ac:dyDescent="0.25"/>
    <row r="202" ht="16.149999999999999" customHeight="1" x14ac:dyDescent="0.25"/>
    <row r="203" ht="16.149999999999999" customHeight="1" x14ac:dyDescent="0.25"/>
    <row r="204" ht="16.149999999999999" customHeight="1" x14ac:dyDescent="0.25"/>
    <row r="205" ht="16.149999999999999" customHeight="1" x14ac:dyDescent="0.25"/>
    <row r="206" ht="16.149999999999999" customHeight="1" x14ac:dyDescent="0.25"/>
    <row r="207" ht="16.149999999999999" customHeight="1" x14ac:dyDescent="0.25"/>
    <row r="208" ht="16.149999999999999" customHeight="1" x14ac:dyDescent="0.25"/>
    <row r="209" ht="16.149999999999999" customHeight="1" x14ac:dyDescent="0.25"/>
    <row r="210" ht="16.149999999999999" customHeight="1" x14ac:dyDescent="0.25"/>
    <row r="211" ht="16.149999999999999" customHeight="1" x14ac:dyDescent="0.25"/>
    <row r="212" ht="16.149999999999999" customHeight="1" x14ac:dyDescent="0.25"/>
    <row r="213" ht="16.149999999999999" customHeight="1" x14ac:dyDescent="0.25"/>
    <row r="214" ht="16.149999999999999" customHeight="1" x14ac:dyDescent="0.25"/>
    <row r="215" ht="16.149999999999999" customHeight="1" x14ac:dyDescent="0.25"/>
    <row r="216" ht="16.149999999999999" customHeight="1" x14ac:dyDescent="0.25"/>
    <row r="217" ht="16.149999999999999" customHeight="1" x14ac:dyDescent="0.25"/>
    <row r="218" ht="16.149999999999999" customHeight="1" x14ac:dyDescent="0.25"/>
    <row r="219" ht="16.149999999999999" customHeight="1" x14ac:dyDescent="0.25"/>
  </sheetData>
  <mergeCells count="52">
    <mergeCell ref="D17:E17"/>
    <mergeCell ref="H9:K9"/>
    <mergeCell ref="A4:K4"/>
    <mergeCell ref="A5:K5"/>
    <mergeCell ref="A6:K6"/>
    <mergeCell ref="A7:K7"/>
    <mergeCell ref="D11:E11"/>
    <mergeCell ref="D9:E10"/>
    <mergeCell ref="A9:C10"/>
    <mergeCell ref="F9:G9"/>
    <mergeCell ref="D12:E12"/>
    <mergeCell ref="A11:C11"/>
    <mergeCell ref="D13:E13"/>
    <mergeCell ref="D14:E14"/>
    <mergeCell ref="D15:E15"/>
    <mergeCell ref="D16:E16"/>
    <mergeCell ref="A32:C32"/>
    <mergeCell ref="A31:C31"/>
    <mergeCell ref="A18:C18"/>
    <mergeCell ref="D28:E28"/>
    <mergeCell ref="D29:E29"/>
    <mergeCell ref="D30:E30"/>
    <mergeCell ref="D31:E31"/>
    <mergeCell ref="D24:E24"/>
    <mergeCell ref="D25:E25"/>
    <mergeCell ref="A27:C27"/>
    <mergeCell ref="D26:E26"/>
    <mergeCell ref="D27:E27"/>
    <mergeCell ref="D18:E18"/>
    <mergeCell ref="D23:E23"/>
    <mergeCell ref="D32:E32"/>
    <mergeCell ref="D19:E19"/>
    <mergeCell ref="D20:E20"/>
    <mergeCell ref="D21:E21"/>
    <mergeCell ref="D22:E22"/>
    <mergeCell ref="A28:C28"/>
    <mergeCell ref="A29:C29"/>
    <mergeCell ref="A30:C30"/>
    <mergeCell ref="A23:C23"/>
    <mergeCell ref="A24:C24"/>
    <mergeCell ref="A25:C25"/>
    <mergeCell ref="A26:C26"/>
    <mergeCell ref="A19:C19"/>
    <mergeCell ref="A20:C20"/>
    <mergeCell ref="A21:C21"/>
    <mergeCell ref="A22:C22"/>
    <mergeCell ref="A12:C12"/>
    <mergeCell ref="A14:C14"/>
    <mergeCell ref="A15:C15"/>
    <mergeCell ref="A17:C17"/>
    <mergeCell ref="A13:C13"/>
    <mergeCell ref="A16:C16"/>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2">
    <pageSetUpPr fitToPage="1"/>
  </sheetPr>
  <dimension ref="A1:K37"/>
  <sheetViews>
    <sheetView zoomScale="85" zoomScaleNormal="85" workbookViewId="0">
      <selection activeCell="A23" sqref="A23:D23"/>
    </sheetView>
  </sheetViews>
  <sheetFormatPr defaultRowHeight="12.5" x14ac:dyDescent="0.25"/>
  <cols>
    <col min="1" max="1" width="12.453125" customWidth="1"/>
    <col min="2" max="2" width="13" customWidth="1"/>
    <col min="3" max="3" width="10.54296875" customWidth="1"/>
    <col min="4" max="4" width="12.26953125" customWidth="1"/>
    <col min="5" max="5" width="15.26953125" customWidth="1"/>
    <col min="6" max="6" width="0.26953125" hidden="1" customWidth="1"/>
    <col min="7" max="7" width="16.7265625" customWidth="1"/>
    <col min="8" max="8" width="15.7265625" customWidth="1"/>
    <col min="9" max="9" width="16.7265625" customWidth="1"/>
    <col min="10" max="10" width="14.26953125" customWidth="1"/>
    <col min="11" max="11" width="17.7265625" customWidth="1"/>
  </cols>
  <sheetData>
    <row r="1" spans="1:11" x14ac:dyDescent="0.25">
      <c r="A1" s="619">
        <f>Title!B12</f>
        <v>0</v>
      </c>
      <c r="B1" s="2"/>
      <c r="C1" s="2"/>
      <c r="D1" s="2"/>
      <c r="E1" s="2"/>
      <c r="F1" s="2"/>
      <c r="G1" s="2"/>
      <c r="K1" s="626" t="str">
        <f>'42'!I1</f>
        <v>For The Year Ended</v>
      </c>
    </row>
    <row r="2" spans="1:11" ht="13" thickBot="1" x14ac:dyDescent="0.3">
      <c r="A2" t="s">
        <v>8</v>
      </c>
      <c r="B2" s="2"/>
      <c r="C2" s="2"/>
      <c r="D2" s="2"/>
      <c r="E2" s="2"/>
      <c r="F2" s="2"/>
      <c r="G2" s="2"/>
      <c r="K2" s="165">
        <f>'41'!H2</f>
        <v>45657</v>
      </c>
    </row>
    <row r="3" spans="1:11" ht="13" x14ac:dyDescent="0.3">
      <c r="A3" s="895" t="s">
        <v>1541</v>
      </c>
      <c r="B3" s="895"/>
      <c r="C3" s="895"/>
      <c r="D3" s="895"/>
      <c r="E3" s="895"/>
      <c r="F3" s="895"/>
      <c r="G3" s="895"/>
      <c r="H3" s="895"/>
      <c r="I3" s="895"/>
      <c r="J3" s="895"/>
      <c r="K3" s="895"/>
    </row>
    <row r="4" spans="1:11" ht="13" x14ac:dyDescent="0.3">
      <c r="A4" s="1539" t="s">
        <v>1542</v>
      </c>
      <c r="B4" s="1539"/>
      <c r="C4" s="1539"/>
      <c r="D4" s="1539"/>
      <c r="E4" s="1539"/>
      <c r="F4" s="1539"/>
      <c r="G4" s="1539"/>
      <c r="H4" s="1539"/>
      <c r="I4" s="1539"/>
      <c r="J4" s="1539"/>
      <c r="K4" s="1539"/>
    </row>
    <row r="5" spans="1:11" ht="13.5" thickBot="1" x14ac:dyDescent="0.35">
      <c r="A5" s="1423" t="s">
        <v>243</v>
      </c>
      <c r="B5" s="1423"/>
      <c r="C5" s="1423"/>
      <c r="D5" s="1423"/>
      <c r="E5" s="1423"/>
      <c r="F5" s="1423"/>
      <c r="G5" s="1423"/>
      <c r="H5" s="1423"/>
      <c r="I5" s="1423"/>
      <c r="J5" s="1423"/>
      <c r="K5" s="1423"/>
    </row>
    <row r="6" spans="1:11" ht="13" thickBot="1" x14ac:dyDescent="0.3">
      <c r="A6" s="1540" t="s">
        <v>1388</v>
      </c>
      <c r="B6" s="1540"/>
      <c r="C6" s="1540"/>
      <c r="D6" s="1540"/>
      <c r="E6" s="1542" t="s">
        <v>303</v>
      </c>
      <c r="F6" s="1213"/>
      <c r="G6" s="1543"/>
      <c r="H6" s="1540" t="s">
        <v>1860</v>
      </c>
      <c r="I6" s="1540"/>
      <c r="J6" s="1544" t="s">
        <v>1860</v>
      </c>
      <c r="K6" s="1540"/>
    </row>
    <row r="7" spans="1:11" ht="13" thickBot="1" x14ac:dyDescent="0.3">
      <c r="A7" s="1541"/>
      <c r="B7" s="1541"/>
      <c r="C7" s="1541"/>
      <c r="D7" s="1541"/>
      <c r="E7" s="1531" t="s">
        <v>1860</v>
      </c>
      <c r="F7" s="1532"/>
      <c r="G7" s="1533"/>
      <c r="H7" s="1541"/>
      <c r="I7" s="1541"/>
      <c r="J7" s="1545"/>
      <c r="K7" s="1541"/>
    </row>
    <row r="8" spans="1:11" ht="16.149999999999999" customHeight="1" x14ac:dyDescent="0.25">
      <c r="A8" s="897" t="s">
        <v>618</v>
      </c>
      <c r="B8" s="981"/>
      <c r="C8" s="981"/>
      <c r="D8" s="981"/>
      <c r="E8" s="1525"/>
      <c r="F8" s="1253"/>
      <c r="G8" s="1526"/>
      <c r="H8" s="1253"/>
      <c r="I8" s="1253"/>
      <c r="J8" s="1205"/>
      <c r="K8" s="1206"/>
    </row>
    <row r="9" spans="1:11" ht="16.149999999999999" hidden="1" customHeight="1" x14ac:dyDescent="0.25">
      <c r="A9" s="905" t="s">
        <v>457</v>
      </c>
      <c r="B9" s="1126"/>
      <c r="C9" s="1126"/>
      <c r="D9" s="1126"/>
      <c r="E9" s="1534"/>
      <c r="F9" s="1535"/>
      <c r="G9" s="1536"/>
      <c r="H9" s="1535"/>
      <c r="I9" s="1535"/>
      <c r="J9" s="1537"/>
      <c r="K9" s="1538"/>
    </row>
    <row r="10" spans="1:11" ht="16.149999999999999" customHeight="1" x14ac:dyDescent="0.25">
      <c r="A10" s="897" t="s">
        <v>1861</v>
      </c>
      <c r="B10" s="981"/>
      <c r="C10" s="981"/>
      <c r="D10" s="981"/>
      <c r="E10" s="1527"/>
      <c r="F10" s="1254"/>
      <c r="G10" s="1528"/>
      <c r="H10" s="1254"/>
      <c r="I10" s="1254"/>
      <c r="J10" s="1191"/>
      <c r="K10" s="1192"/>
    </row>
    <row r="11" spans="1:11" ht="16.149999999999999" customHeight="1" x14ac:dyDescent="0.25">
      <c r="A11" s="905" t="s">
        <v>720</v>
      </c>
      <c r="B11" s="1126"/>
      <c r="C11" s="1126"/>
      <c r="D11" s="1126"/>
      <c r="E11" s="1525" t="s">
        <v>77</v>
      </c>
      <c r="F11" s="1253"/>
      <c r="G11" s="1526"/>
      <c r="H11" s="1253"/>
      <c r="I11" s="1253"/>
      <c r="J11" s="1205"/>
      <c r="K11" s="1206"/>
    </row>
    <row r="12" spans="1:11" ht="16.149999999999999" customHeight="1" x14ac:dyDescent="0.25">
      <c r="A12" s="897" t="s">
        <v>721</v>
      </c>
      <c r="B12" s="981"/>
      <c r="C12" s="981"/>
      <c r="D12" s="981"/>
      <c r="E12" s="1527"/>
      <c r="F12" s="1254"/>
      <c r="G12" s="1528"/>
      <c r="H12" s="1254"/>
      <c r="I12" s="1254"/>
      <c r="J12" s="1191"/>
      <c r="K12" s="1192"/>
    </row>
    <row r="13" spans="1:11" ht="16.149999999999999" customHeight="1" x14ac:dyDescent="0.25">
      <c r="A13" s="905" t="s">
        <v>722</v>
      </c>
      <c r="B13" s="1126"/>
      <c r="C13" s="1126"/>
      <c r="D13" s="1126"/>
      <c r="E13" s="1525"/>
      <c r="F13" s="1253"/>
      <c r="G13" s="1526"/>
      <c r="H13" s="1253"/>
      <c r="I13" s="1253"/>
      <c r="J13" s="1205"/>
      <c r="K13" s="1206"/>
    </row>
    <row r="14" spans="1:11" ht="16.149999999999999" customHeight="1" x14ac:dyDescent="0.25">
      <c r="A14" s="897" t="s">
        <v>458</v>
      </c>
      <c r="B14" s="981"/>
      <c r="C14" s="981"/>
      <c r="D14" s="981"/>
      <c r="E14" s="1527"/>
      <c r="F14" s="1254"/>
      <c r="G14" s="1528"/>
      <c r="H14" s="1254"/>
      <c r="I14" s="1254"/>
      <c r="J14" s="1191"/>
      <c r="K14" s="1192"/>
    </row>
    <row r="15" spans="1:11" ht="16.149999999999999" customHeight="1" thickBot="1" x14ac:dyDescent="0.3">
      <c r="A15" s="905" t="s">
        <v>723</v>
      </c>
      <c r="B15" s="1126"/>
      <c r="C15" s="1126"/>
      <c r="D15" s="1126"/>
      <c r="E15" s="1520"/>
      <c r="F15" s="1521"/>
      <c r="G15" s="1522"/>
      <c r="H15" s="1521"/>
      <c r="I15" s="1521"/>
      <c r="J15" s="1523"/>
      <c r="K15" s="1524"/>
    </row>
    <row r="16" spans="1:11" ht="13" thickBot="1" x14ac:dyDescent="0.3">
      <c r="A16" s="897"/>
      <c r="B16" s="981"/>
      <c r="C16" s="981"/>
      <c r="D16" s="981"/>
      <c r="E16" s="290" t="s">
        <v>724</v>
      </c>
      <c r="F16" s="291"/>
      <c r="G16" s="292" t="s">
        <v>636</v>
      </c>
      <c r="H16" s="293" t="s">
        <v>724</v>
      </c>
      <c r="I16" s="294" t="s">
        <v>636</v>
      </c>
      <c r="J16" s="294" t="s">
        <v>724</v>
      </c>
      <c r="K16" s="294" t="s">
        <v>636</v>
      </c>
    </row>
    <row r="17" spans="1:11" ht="16.149999999999999" customHeight="1" x14ac:dyDescent="0.25">
      <c r="A17" s="905" t="s">
        <v>459</v>
      </c>
      <c r="B17" s="1126"/>
      <c r="C17" s="1126"/>
      <c r="D17" s="1126"/>
      <c r="E17" s="276"/>
      <c r="F17" s="277"/>
      <c r="G17" s="278"/>
      <c r="H17" s="279"/>
      <c r="I17" s="229"/>
      <c r="J17" s="229"/>
      <c r="K17" s="229"/>
    </row>
    <row r="18" spans="1:11" ht="16.149999999999999" customHeight="1" x14ac:dyDescent="0.25">
      <c r="A18" s="915"/>
      <c r="B18" s="952"/>
      <c r="C18" s="952"/>
      <c r="D18" s="952"/>
      <c r="E18" s="280"/>
      <c r="F18" s="285"/>
      <c r="G18" s="282"/>
      <c r="H18" s="283"/>
      <c r="I18" s="248"/>
      <c r="J18" s="248"/>
      <c r="K18" s="248"/>
    </row>
    <row r="19" spans="1:11" ht="16.149999999999999" customHeight="1" x14ac:dyDescent="0.25">
      <c r="A19" s="915"/>
      <c r="B19" s="952"/>
      <c r="C19" s="952"/>
      <c r="D19" s="952"/>
      <c r="E19" s="280"/>
      <c r="F19" s="285"/>
      <c r="G19" s="282"/>
      <c r="H19" s="283"/>
      <c r="I19" s="248"/>
      <c r="J19" s="248"/>
      <c r="K19" s="248"/>
    </row>
    <row r="20" spans="1:11" ht="16.149999999999999" customHeight="1" thickBot="1" x14ac:dyDescent="0.3">
      <c r="A20" s="1481"/>
      <c r="B20" s="1482"/>
      <c r="C20" s="1482"/>
      <c r="D20" s="1482"/>
      <c r="E20" s="286"/>
      <c r="F20" s="295"/>
      <c r="G20" s="296"/>
      <c r="H20" s="297"/>
      <c r="I20" s="258"/>
      <c r="J20" s="258"/>
      <c r="K20" s="258"/>
    </row>
    <row r="21" spans="1:11" ht="12.75" customHeight="1" thickBot="1" x14ac:dyDescent="0.3">
      <c r="A21" s="1529"/>
      <c r="B21" s="1530"/>
      <c r="C21" s="1530"/>
      <c r="D21" s="1530"/>
      <c r="E21" s="298" t="s">
        <v>724</v>
      </c>
      <c r="F21" s="299"/>
      <c r="G21" s="300" t="s">
        <v>636</v>
      </c>
      <c r="H21" s="301" t="s">
        <v>724</v>
      </c>
      <c r="I21" s="302" t="s">
        <v>636</v>
      </c>
      <c r="J21" s="302" t="s">
        <v>724</v>
      </c>
      <c r="K21" s="302" t="s">
        <v>636</v>
      </c>
    </row>
    <row r="22" spans="1:11" ht="16.149999999999999" customHeight="1" x14ac:dyDescent="0.25">
      <c r="A22" s="905" t="s">
        <v>279</v>
      </c>
      <c r="B22" s="1126"/>
      <c r="C22" s="1126"/>
      <c r="D22" s="1126"/>
      <c r="E22" s="276"/>
      <c r="F22" s="277"/>
      <c r="G22" s="278"/>
      <c r="H22" s="279"/>
      <c r="I22" s="229"/>
      <c r="J22" s="229"/>
      <c r="K22" s="229"/>
    </row>
    <row r="23" spans="1:11" ht="16.149999999999999" customHeight="1" x14ac:dyDescent="0.25">
      <c r="A23" s="915"/>
      <c r="B23" s="952"/>
      <c r="C23" s="952"/>
      <c r="D23" s="952"/>
      <c r="E23" s="280"/>
      <c r="F23" s="285"/>
      <c r="G23" s="282"/>
      <c r="H23" s="283"/>
      <c r="I23" s="248"/>
      <c r="J23" s="248"/>
      <c r="K23" s="248"/>
    </row>
    <row r="24" spans="1:11" ht="16.149999999999999" customHeight="1" x14ac:dyDescent="0.25">
      <c r="A24" s="1481"/>
      <c r="B24" s="1482"/>
      <c r="C24" s="1482"/>
      <c r="D24" s="1482"/>
      <c r="E24" s="280"/>
      <c r="F24" s="285"/>
      <c r="G24" s="282"/>
      <c r="H24" s="283"/>
      <c r="I24" s="248"/>
      <c r="J24" s="248"/>
      <c r="K24" s="248"/>
    </row>
    <row r="25" spans="1:11" ht="16.149999999999999" customHeight="1" thickBot="1" x14ac:dyDescent="0.3">
      <c r="A25" s="1481"/>
      <c r="B25" s="1482"/>
      <c r="C25" s="1482"/>
      <c r="D25" s="1482"/>
      <c r="E25" s="286"/>
      <c r="F25" s="295"/>
      <c r="G25" s="296"/>
      <c r="H25" s="297"/>
      <c r="I25" s="258"/>
      <c r="J25" s="258"/>
      <c r="K25" s="258"/>
    </row>
    <row r="26" spans="1:11" ht="13" thickBot="1" x14ac:dyDescent="0.3">
      <c r="A26" s="1529"/>
      <c r="B26" s="1530"/>
      <c r="C26" s="1530"/>
      <c r="D26" s="1530"/>
      <c r="E26" s="303" t="s">
        <v>734</v>
      </c>
      <c r="F26" s="304"/>
      <c r="G26" s="305" t="s">
        <v>735</v>
      </c>
      <c r="H26" s="306" t="s">
        <v>734</v>
      </c>
      <c r="I26" s="307" t="s">
        <v>735</v>
      </c>
      <c r="J26" s="307" t="s">
        <v>734</v>
      </c>
      <c r="K26" s="307" t="s">
        <v>735</v>
      </c>
    </row>
    <row r="27" spans="1:11" ht="16.149999999999999" customHeight="1" x14ac:dyDescent="0.25">
      <c r="A27" s="905" t="s">
        <v>733</v>
      </c>
      <c r="B27" s="1126"/>
      <c r="C27" s="1126"/>
      <c r="D27" s="1126"/>
      <c r="E27" s="276"/>
      <c r="F27" s="277"/>
      <c r="G27" s="278"/>
      <c r="H27" s="279"/>
      <c r="I27" s="229"/>
      <c r="J27" s="229"/>
      <c r="K27" s="229"/>
    </row>
    <row r="28" spans="1:11" ht="16.149999999999999" customHeight="1" x14ac:dyDescent="0.25">
      <c r="A28" s="897" t="s">
        <v>732</v>
      </c>
      <c r="B28" s="981"/>
      <c r="C28" s="981"/>
      <c r="D28" s="981"/>
      <c r="E28" s="280">
        <f>H28+J28</f>
        <v>0</v>
      </c>
      <c r="F28" s="281">
        <f t="shared" ref="F28:F35" si="0">I28+K28</f>
        <v>0</v>
      </c>
      <c r="G28" s="282"/>
      <c r="H28" s="283"/>
      <c r="I28" s="248"/>
      <c r="J28" s="248"/>
      <c r="K28" s="248"/>
    </row>
    <row r="29" spans="1:11" ht="16.149999999999999" customHeight="1" x14ac:dyDescent="0.25">
      <c r="A29" s="905" t="s">
        <v>730</v>
      </c>
      <c r="B29" s="1126"/>
      <c r="C29" s="1126"/>
      <c r="D29" s="1126"/>
      <c r="E29" s="280">
        <f t="shared" ref="E29:E35" si="1">H29+J29</f>
        <v>0</v>
      </c>
      <c r="F29" s="281">
        <f t="shared" si="0"/>
        <v>0</v>
      </c>
      <c r="G29" s="282"/>
      <c r="H29" s="279"/>
      <c r="I29" s="229"/>
      <c r="J29" s="229"/>
      <c r="K29" s="229"/>
    </row>
    <row r="30" spans="1:11" ht="16.149999999999999" customHeight="1" x14ac:dyDescent="0.25">
      <c r="A30" s="897" t="s">
        <v>731</v>
      </c>
      <c r="B30" s="981"/>
      <c r="C30" s="981"/>
      <c r="D30" s="981"/>
      <c r="E30" s="280">
        <f t="shared" si="1"/>
        <v>0</v>
      </c>
      <c r="F30" s="281">
        <f t="shared" si="0"/>
        <v>0</v>
      </c>
      <c r="G30" s="282"/>
      <c r="H30" s="283"/>
      <c r="I30" s="248"/>
      <c r="J30" s="248"/>
      <c r="K30" s="248"/>
    </row>
    <row r="31" spans="1:11" ht="16.149999999999999" customHeight="1" x14ac:dyDescent="0.25">
      <c r="A31" s="905" t="s">
        <v>729</v>
      </c>
      <c r="B31" s="1126"/>
      <c r="C31" s="1126"/>
      <c r="D31" s="1126"/>
      <c r="E31" s="280">
        <f t="shared" si="1"/>
        <v>0</v>
      </c>
      <c r="F31" s="281">
        <f t="shared" si="0"/>
        <v>0</v>
      </c>
      <c r="G31" s="282"/>
      <c r="H31" s="279"/>
      <c r="I31" s="229"/>
      <c r="J31" s="229"/>
      <c r="K31" s="229"/>
    </row>
    <row r="32" spans="1:11" ht="16.149999999999999" customHeight="1" x14ac:dyDescent="0.25">
      <c r="A32" s="897" t="s">
        <v>728</v>
      </c>
      <c r="B32" s="981"/>
      <c r="C32" s="981"/>
      <c r="D32" s="981"/>
      <c r="E32" s="280">
        <f t="shared" si="1"/>
        <v>0</v>
      </c>
      <c r="F32" s="281">
        <f t="shared" si="0"/>
        <v>0</v>
      </c>
      <c r="G32" s="282"/>
      <c r="H32" s="283"/>
      <c r="I32" s="248"/>
      <c r="J32" s="248"/>
      <c r="K32" s="248"/>
    </row>
    <row r="33" spans="1:11" ht="16.149999999999999" customHeight="1" x14ac:dyDescent="0.25">
      <c r="A33" s="905" t="s">
        <v>725</v>
      </c>
      <c r="B33" s="1126"/>
      <c r="C33" s="1126"/>
      <c r="D33" s="1126"/>
      <c r="E33" s="280">
        <f t="shared" si="1"/>
        <v>0</v>
      </c>
      <c r="F33" s="281">
        <f t="shared" si="0"/>
        <v>0</v>
      </c>
      <c r="G33" s="282"/>
      <c r="H33" s="284"/>
      <c r="I33" s="254"/>
      <c r="J33" s="254"/>
      <c r="K33" s="254"/>
    </row>
    <row r="34" spans="1:11" ht="16.149999999999999" customHeight="1" x14ac:dyDescent="0.25">
      <c r="A34" s="897" t="s">
        <v>726</v>
      </c>
      <c r="B34" s="981"/>
      <c r="C34" s="981"/>
      <c r="D34" s="981"/>
      <c r="E34" s="280">
        <f t="shared" si="1"/>
        <v>0</v>
      </c>
      <c r="F34" s="281">
        <f t="shared" si="0"/>
        <v>0</v>
      </c>
      <c r="G34" s="282"/>
      <c r="H34" s="283"/>
      <c r="I34" s="248"/>
      <c r="J34" s="248"/>
      <c r="K34" s="248"/>
    </row>
    <row r="35" spans="1:11" ht="16.149999999999999" customHeight="1" x14ac:dyDescent="0.25">
      <c r="A35" s="905" t="s">
        <v>727</v>
      </c>
      <c r="B35" s="1126"/>
      <c r="C35" s="1126"/>
      <c r="D35" s="1126"/>
      <c r="E35" s="280">
        <f t="shared" si="1"/>
        <v>0</v>
      </c>
      <c r="F35" s="281">
        <f t="shared" si="0"/>
        <v>0</v>
      </c>
      <c r="G35" s="282">
        <v>0</v>
      </c>
      <c r="H35" s="279"/>
      <c r="I35" s="229"/>
      <c r="J35" s="229"/>
      <c r="K35" s="229"/>
    </row>
    <row r="36" spans="1:11" ht="16.149999999999999" customHeight="1" x14ac:dyDescent="0.25">
      <c r="A36" s="897" t="s">
        <v>460</v>
      </c>
      <c r="B36" s="981"/>
      <c r="C36" s="981"/>
      <c r="D36" s="981"/>
      <c r="E36" s="280"/>
      <c r="F36" s="285"/>
      <c r="G36" s="282"/>
      <c r="H36" s="283"/>
      <c r="I36" s="248"/>
      <c r="J36" s="248"/>
      <c r="K36" s="248"/>
    </row>
    <row r="37" spans="1:11" ht="16.149999999999999" customHeight="1" thickBot="1" x14ac:dyDescent="0.3">
      <c r="A37" s="905" t="s">
        <v>1200</v>
      </c>
      <c r="B37" s="1126"/>
      <c r="C37" s="1126"/>
      <c r="D37" s="1126"/>
      <c r="E37" s="286"/>
      <c r="F37" s="287"/>
      <c r="G37" s="288"/>
      <c r="H37" s="289"/>
      <c r="I37" s="249"/>
      <c r="J37" s="249"/>
      <c r="K37" s="249"/>
    </row>
  </sheetData>
  <mergeCells count="62">
    <mergeCell ref="A3:K3"/>
    <mergeCell ref="A4:K4"/>
    <mergeCell ref="A5:K5"/>
    <mergeCell ref="A6:D7"/>
    <mergeCell ref="H6:I7"/>
    <mergeCell ref="E6:G6"/>
    <mergeCell ref="J6:K7"/>
    <mergeCell ref="A9:D9"/>
    <mergeCell ref="A10:D10"/>
    <mergeCell ref="E7:G7"/>
    <mergeCell ref="J8:K8"/>
    <mergeCell ref="E8:G8"/>
    <mergeCell ref="H8:I8"/>
    <mergeCell ref="E9:G9"/>
    <mergeCell ref="H9:I9"/>
    <mergeCell ref="J9:K9"/>
    <mergeCell ref="E10:G10"/>
    <mergeCell ref="A8:D8"/>
    <mergeCell ref="J10:K10"/>
    <mergeCell ref="A30:D30"/>
    <mergeCell ref="A11:D11"/>
    <mergeCell ref="A12:D12"/>
    <mergeCell ref="A13:D13"/>
    <mergeCell ref="A14:D14"/>
    <mergeCell ref="A23:D23"/>
    <mergeCell ref="A24:D24"/>
    <mergeCell ref="A25:D25"/>
    <mergeCell ref="A26:D26"/>
    <mergeCell ref="A27:D27"/>
    <mergeCell ref="A28:D28"/>
    <mergeCell ref="A29:D29"/>
    <mergeCell ref="A18:D18"/>
    <mergeCell ref="A15:D15"/>
    <mergeCell ref="A16:D16"/>
    <mergeCell ref="A37:D37"/>
    <mergeCell ref="H10:I10"/>
    <mergeCell ref="E12:G12"/>
    <mergeCell ref="H12:I12"/>
    <mergeCell ref="E14:G14"/>
    <mergeCell ref="H14:I14"/>
    <mergeCell ref="A22:D22"/>
    <mergeCell ref="A19:D19"/>
    <mergeCell ref="A20:D20"/>
    <mergeCell ref="A21:D21"/>
    <mergeCell ref="A31:D31"/>
    <mergeCell ref="A32:D32"/>
    <mergeCell ref="A33:D33"/>
    <mergeCell ref="A34:D34"/>
    <mergeCell ref="A35:D35"/>
    <mergeCell ref="A36:D36"/>
    <mergeCell ref="E11:G11"/>
    <mergeCell ref="H11:I11"/>
    <mergeCell ref="J11:K11"/>
    <mergeCell ref="J12:K12"/>
    <mergeCell ref="E13:G13"/>
    <mergeCell ref="H13:I13"/>
    <mergeCell ref="J13:K13"/>
    <mergeCell ref="J14:K14"/>
    <mergeCell ref="E15:G15"/>
    <mergeCell ref="H15:I15"/>
    <mergeCell ref="J15:K15"/>
    <mergeCell ref="A17:D17"/>
  </mergeCells>
  <phoneticPr fontId="0" type="noConversion"/>
  <printOptions horizontalCentered="1"/>
  <pageMargins left="0" right="0" top="1" bottom="1" header="0" footer="0.5"/>
  <pageSetup scale="85" orientation="landscape" r:id="rId1"/>
  <headerFooter alignWithMargins="0">
    <oddFooter>&amp;A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3">
    <pageSetUpPr fitToPage="1"/>
  </sheetPr>
  <dimension ref="A1:H45"/>
  <sheetViews>
    <sheetView workbookViewId="0">
      <selection activeCell="D8" sqref="D8:D9"/>
    </sheetView>
  </sheetViews>
  <sheetFormatPr defaultRowHeight="12.5" x14ac:dyDescent="0.25"/>
  <cols>
    <col min="2" max="2" width="9.7265625" customWidth="1"/>
    <col min="3" max="3" width="11.7265625" customWidth="1"/>
    <col min="4" max="4" width="12.26953125" customWidth="1"/>
    <col min="5" max="5" width="14.54296875" customWidth="1"/>
    <col min="6" max="6" width="11.7265625" customWidth="1"/>
    <col min="7" max="7" width="13.54296875" customWidth="1"/>
    <col min="8" max="8" width="14.54296875" customWidth="1"/>
  </cols>
  <sheetData>
    <row r="1" spans="1:8" x14ac:dyDescent="0.25">
      <c r="A1" s="619">
        <f>Title!B12</f>
        <v>0</v>
      </c>
      <c r="B1" s="2"/>
      <c r="C1" s="2"/>
      <c r="D1" s="2"/>
      <c r="G1" s="957" t="str">
        <f>'82'!H1</f>
        <v>For The Year Ended</v>
      </c>
      <c r="H1" s="958"/>
    </row>
    <row r="2" spans="1:8" ht="13" thickBot="1" x14ac:dyDescent="0.3">
      <c r="A2" t="s">
        <v>8</v>
      </c>
      <c r="B2" s="2"/>
      <c r="C2" s="2"/>
      <c r="D2" s="2"/>
      <c r="G2" s="959">
        <f>'51'!K2</f>
        <v>45657</v>
      </c>
      <c r="H2" s="960"/>
    </row>
    <row r="4" spans="1:8" ht="13" x14ac:dyDescent="0.3">
      <c r="A4" s="895" t="s">
        <v>1543</v>
      </c>
      <c r="B4" s="895"/>
      <c r="C4" s="895"/>
      <c r="D4" s="895"/>
      <c r="E4" s="895"/>
      <c r="F4" s="895"/>
      <c r="G4" s="895"/>
      <c r="H4" s="895"/>
    </row>
    <row r="5" spans="1:8" x14ac:dyDescent="0.25">
      <c r="A5" s="1"/>
      <c r="B5" s="1"/>
      <c r="C5" s="1"/>
      <c r="D5" s="1"/>
      <c r="E5" s="1"/>
      <c r="F5" s="1"/>
    </row>
    <row r="6" spans="1:8" ht="51" customHeight="1" x14ac:dyDescent="0.3">
      <c r="A6" s="1320" t="s">
        <v>1544</v>
      </c>
      <c r="B6" s="1320"/>
      <c r="C6" s="1320"/>
      <c r="D6" s="1320"/>
      <c r="E6" s="1320"/>
      <c r="F6" s="1320"/>
      <c r="G6" s="1320"/>
      <c r="H6" s="1320"/>
    </row>
    <row r="7" spans="1:8" ht="13.5" thickBot="1" x14ac:dyDescent="0.35">
      <c r="A7" s="1548" t="s">
        <v>243</v>
      </c>
      <c r="B7" s="1548"/>
      <c r="C7" s="1548"/>
      <c r="D7" s="1548"/>
      <c r="E7" s="1548"/>
      <c r="F7" s="1548"/>
      <c r="G7" s="1548"/>
      <c r="H7" s="1548"/>
    </row>
    <row r="8" spans="1:8" ht="27.4" customHeight="1" thickBot="1" x14ac:dyDescent="0.3">
      <c r="A8" s="1094" t="s">
        <v>2071</v>
      </c>
      <c r="B8" s="1096"/>
      <c r="C8" s="1095" t="s">
        <v>2072</v>
      </c>
      <c r="D8" s="1092" t="s">
        <v>465</v>
      </c>
      <c r="E8" s="1295" t="s">
        <v>504</v>
      </c>
      <c r="F8" s="1295"/>
      <c r="G8" s="1296"/>
      <c r="H8" s="91" t="s">
        <v>1698</v>
      </c>
    </row>
    <row r="9" spans="1:8" ht="50.5" thickBot="1" x14ac:dyDescent="0.3">
      <c r="A9" s="1097"/>
      <c r="B9" s="1099"/>
      <c r="C9" s="1098"/>
      <c r="D9" s="1093"/>
      <c r="E9" s="68" t="s">
        <v>2073</v>
      </c>
      <c r="F9" s="76" t="s">
        <v>2074</v>
      </c>
      <c r="G9" s="782" t="s">
        <v>2075</v>
      </c>
      <c r="H9" s="68" t="s">
        <v>1697</v>
      </c>
    </row>
    <row r="10" spans="1:8" ht="16.149999999999999" customHeight="1" x14ac:dyDescent="0.25">
      <c r="A10" s="1549"/>
      <c r="B10" s="1550"/>
      <c r="C10" s="229"/>
      <c r="D10" s="630"/>
      <c r="E10" s="229"/>
      <c r="F10" s="229"/>
      <c r="G10" s="229"/>
      <c r="H10" s="229"/>
    </row>
    <row r="11" spans="1:8" ht="16.149999999999999" customHeight="1" x14ac:dyDescent="0.25">
      <c r="A11" s="1188"/>
      <c r="B11" s="1190"/>
      <c r="C11" s="248"/>
      <c r="D11" s="631"/>
      <c r="E11" s="248"/>
      <c r="F11" s="248"/>
      <c r="G11" s="248"/>
      <c r="H11" s="248"/>
    </row>
    <row r="12" spans="1:8" ht="16.149999999999999" customHeight="1" x14ac:dyDescent="0.25">
      <c r="A12" s="1188"/>
      <c r="B12" s="1190"/>
      <c r="C12" s="248"/>
      <c r="D12" s="631"/>
      <c r="E12" s="248"/>
      <c r="F12" s="248"/>
      <c r="G12" s="248"/>
      <c r="H12" s="248"/>
    </row>
    <row r="13" spans="1:8" ht="16.149999999999999" customHeight="1" x14ac:dyDescent="0.25">
      <c r="A13" s="1188"/>
      <c r="B13" s="1190"/>
      <c r="C13" s="248"/>
      <c r="D13" s="631"/>
      <c r="E13" s="248"/>
      <c r="F13" s="248"/>
      <c r="G13" s="248"/>
      <c r="H13" s="248"/>
    </row>
    <row r="14" spans="1:8" ht="16.149999999999999" customHeight="1" x14ac:dyDescent="0.25">
      <c r="A14" s="1188"/>
      <c r="B14" s="1190"/>
      <c r="C14" s="248"/>
      <c r="D14" s="631"/>
      <c r="E14" s="248"/>
      <c r="F14" s="248"/>
      <c r="G14" s="248"/>
      <c r="H14" s="248"/>
    </row>
    <row r="15" spans="1:8" ht="16.149999999999999" customHeight="1" x14ac:dyDescent="0.25">
      <c r="A15" s="1188"/>
      <c r="B15" s="1190"/>
      <c r="C15" s="248"/>
      <c r="D15" s="631"/>
      <c r="E15" s="248"/>
      <c r="F15" s="248"/>
      <c r="G15" s="248"/>
      <c r="H15" s="248"/>
    </row>
    <row r="16" spans="1:8" ht="16.149999999999999" customHeight="1" x14ac:dyDescent="0.25">
      <c r="A16" s="1188"/>
      <c r="B16" s="1190"/>
      <c r="C16" s="248"/>
      <c r="D16" s="631"/>
      <c r="E16" s="248"/>
      <c r="F16" s="248"/>
      <c r="G16" s="248"/>
      <c r="H16" s="248"/>
    </row>
    <row r="17" spans="1:8" ht="16.149999999999999" customHeight="1" x14ac:dyDescent="0.25">
      <c r="A17" s="1188"/>
      <c r="B17" s="1190"/>
      <c r="C17" s="248"/>
      <c r="D17" s="631"/>
      <c r="E17" s="248"/>
      <c r="F17" s="248"/>
      <c r="G17" s="248"/>
      <c r="H17" s="248"/>
    </row>
    <row r="18" spans="1:8" ht="16.149999999999999" customHeight="1" x14ac:dyDescent="0.25">
      <c r="A18" s="1188"/>
      <c r="B18" s="1190"/>
      <c r="C18" s="248"/>
      <c r="D18" s="631"/>
      <c r="E18" s="248"/>
      <c r="F18" s="248"/>
      <c r="G18" s="248"/>
      <c r="H18" s="248"/>
    </row>
    <row r="19" spans="1:8" ht="16.149999999999999" customHeight="1" x14ac:dyDescent="0.25">
      <c r="A19" s="1188"/>
      <c r="B19" s="1190"/>
      <c r="C19" s="248"/>
      <c r="D19" s="631"/>
      <c r="E19" s="248"/>
      <c r="F19" s="248"/>
      <c r="G19" s="248"/>
      <c r="H19" s="248"/>
    </row>
    <row r="20" spans="1:8" ht="16.149999999999999" customHeight="1" x14ac:dyDescent="0.25">
      <c r="A20" s="1188"/>
      <c r="B20" s="1190"/>
      <c r="C20" s="248"/>
      <c r="D20" s="631"/>
      <c r="E20" s="248"/>
      <c r="F20" s="248"/>
      <c r="G20" s="248"/>
      <c r="H20" s="248"/>
    </row>
    <row r="21" spans="1:8" ht="16.149999999999999" customHeight="1" x14ac:dyDescent="0.25">
      <c r="A21" s="1188"/>
      <c r="B21" s="1190"/>
      <c r="C21" s="248"/>
      <c r="D21" s="631"/>
      <c r="E21" s="248"/>
      <c r="F21" s="248"/>
      <c r="G21" s="248"/>
      <c r="H21" s="248"/>
    </row>
    <row r="22" spans="1:8" ht="16.149999999999999" customHeight="1" x14ac:dyDescent="0.25">
      <c r="A22" s="1188"/>
      <c r="B22" s="1190"/>
      <c r="C22" s="248"/>
      <c r="D22" s="631"/>
      <c r="E22" s="248"/>
      <c r="F22" s="248"/>
      <c r="G22" s="248"/>
      <c r="H22" s="248"/>
    </row>
    <row r="23" spans="1:8" ht="16.149999999999999" customHeight="1" x14ac:dyDescent="0.25">
      <c r="A23" s="1188"/>
      <c r="B23" s="1190"/>
      <c r="C23" s="248"/>
      <c r="D23" s="631"/>
      <c r="E23" s="248"/>
      <c r="F23" s="248"/>
      <c r="G23" s="248"/>
      <c r="H23" s="248"/>
    </row>
    <row r="24" spans="1:8" ht="16.149999999999999" customHeight="1" x14ac:dyDescent="0.25">
      <c r="A24" s="1188"/>
      <c r="B24" s="1190"/>
      <c r="C24" s="248"/>
      <c r="D24" s="631"/>
      <c r="E24" s="248"/>
      <c r="F24" s="248"/>
      <c r="G24" s="248"/>
      <c r="H24" s="248"/>
    </row>
    <row r="25" spans="1:8" ht="16.149999999999999" customHeight="1" x14ac:dyDescent="0.25">
      <c r="A25" s="1188"/>
      <c r="B25" s="1190"/>
      <c r="C25" s="248"/>
      <c r="D25" s="631"/>
      <c r="E25" s="248"/>
      <c r="F25" s="248"/>
      <c r="G25" s="248"/>
      <c r="H25" s="248"/>
    </row>
    <row r="26" spans="1:8" ht="16.149999999999999" customHeight="1" x14ac:dyDescent="0.25">
      <c r="A26" s="1188"/>
      <c r="B26" s="1190"/>
      <c r="C26" s="248"/>
      <c r="D26" s="631"/>
      <c r="E26" s="248"/>
      <c r="F26" s="248"/>
      <c r="G26" s="248"/>
      <c r="H26" s="248"/>
    </row>
    <row r="27" spans="1:8" ht="16.149999999999999" customHeight="1" x14ac:dyDescent="0.25">
      <c r="A27" s="1188"/>
      <c r="B27" s="1190"/>
      <c r="C27" s="248"/>
      <c r="D27" s="631"/>
      <c r="E27" s="248"/>
      <c r="F27" s="248"/>
      <c r="G27" s="248"/>
      <c r="H27" s="248"/>
    </row>
    <row r="28" spans="1:8" ht="16.149999999999999" customHeight="1" x14ac:dyDescent="0.25">
      <c r="A28" s="1188"/>
      <c r="B28" s="1190"/>
      <c r="C28" s="248"/>
      <c r="D28" s="631"/>
      <c r="E28" s="248"/>
      <c r="F28" s="248"/>
      <c r="G28" s="248"/>
      <c r="H28" s="248"/>
    </row>
    <row r="29" spans="1:8" ht="16.149999999999999" customHeight="1" x14ac:dyDescent="0.25">
      <c r="A29" s="1188"/>
      <c r="B29" s="1190"/>
      <c r="C29" s="248"/>
      <c r="D29" s="631"/>
      <c r="E29" s="248"/>
      <c r="F29" s="248"/>
      <c r="G29" s="248"/>
      <c r="H29" s="248"/>
    </row>
    <row r="30" spans="1:8" ht="16.149999999999999" customHeight="1" x14ac:dyDescent="0.25">
      <c r="A30" s="1188"/>
      <c r="B30" s="1190"/>
      <c r="C30" s="248"/>
      <c r="D30" s="631"/>
      <c r="E30" s="248"/>
      <c r="F30" s="248"/>
      <c r="G30" s="248"/>
      <c r="H30" s="248"/>
    </row>
    <row r="31" spans="1:8" ht="16.149999999999999" customHeight="1" x14ac:dyDescent="0.25">
      <c r="A31" s="1188"/>
      <c r="B31" s="1190"/>
      <c r="C31" s="248"/>
      <c r="D31" s="631"/>
      <c r="E31" s="248"/>
      <c r="F31" s="248"/>
      <c r="G31" s="248"/>
      <c r="H31" s="248"/>
    </row>
    <row r="32" spans="1:8" ht="16.149999999999999" customHeight="1" x14ac:dyDescent="0.25">
      <c r="A32" s="1188"/>
      <c r="B32" s="1190"/>
      <c r="C32" s="248"/>
      <c r="D32" s="631"/>
      <c r="E32" s="248"/>
      <c r="F32" s="248"/>
      <c r="G32" s="248"/>
      <c r="H32" s="248"/>
    </row>
    <row r="33" spans="1:8" ht="16.149999999999999" customHeight="1" x14ac:dyDescent="0.25">
      <c r="A33" s="1188"/>
      <c r="B33" s="1190"/>
      <c r="C33" s="248"/>
      <c r="D33" s="631"/>
      <c r="E33" s="248"/>
      <c r="F33" s="248"/>
      <c r="G33" s="248"/>
      <c r="H33" s="248"/>
    </row>
    <row r="34" spans="1:8" ht="16.149999999999999" customHeight="1" x14ac:dyDescent="0.25">
      <c r="A34" s="1188"/>
      <c r="B34" s="1190"/>
      <c r="C34" s="248"/>
      <c r="D34" s="631"/>
      <c r="E34" s="248"/>
      <c r="F34" s="248"/>
      <c r="G34" s="248"/>
      <c r="H34" s="248"/>
    </row>
    <row r="35" spans="1:8" ht="16.149999999999999" customHeight="1" x14ac:dyDescent="0.25">
      <c r="A35" s="1188"/>
      <c r="B35" s="1190"/>
      <c r="C35" s="248"/>
      <c r="D35" s="631"/>
      <c r="E35" s="248"/>
      <c r="F35" s="248"/>
      <c r="G35" s="248"/>
      <c r="H35" s="248"/>
    </row>
    <row r="36" spans="1:8" ht="16.149999999999999" customHeight="1" x14ac:dyDescent="0.25">
      <c r="A36" s="1188"/>
      <c r="B36" s="1190"/>
      <c r="C36" s="248"/>
      <c r="D36" s="631"/>
      <c r="E36" s="248"/>
      <c r="F36" s="248"/>
      <c r="G36" s="248"/>
      <c r="H36" s="248"/>
    </row>
    <row r="37" spans="1:8" ht="16.149999999999999" customHeight="1" x14ac:dyDescent="0.25">
      <c r="A37" s="1188"/>
      <c r="B37" s="1190"/>
      <c r="C37" s="248"/>
      <c r="D37" s="631"/>
      <c r="E37" s="248"/>
      <c r="F37" s="248"/>
      <c r="G37" s="248"/>
      <c r="H37" s="248"/>
    </row>
    <row r="38" spans="1:8" ht="16.149999999999999" customHeight="1" x14ac:dyDescent="0.25">
      <c r="A38" s="1188"/>
      <c r="B38" s="1190"/>
      <c r="C38" s="248"/>
      <c r="D38" s="631"/>
      <c r="E38" s="248"/>
      <c r="F38" s="248"/>
      <c r="G38" s="248"/>
      <c r="H38" s="248"/>
    </row>
    <row r="39" spans="1:8" ht="16.149999999999999" customHeight="1" x14ac:dyDescent="0.25">
      <c r="A39" s="1188"/>
      <c r="B39" s="1190"/>
      <c r="C39" s="248"/>
      <c r="D39" s="631"/>
      <c r="E39" s="248"/>
      <c r="F39" s="248"/>
      <c r="G39" s="248"/>
      <c r="H39" s="248"/>
    </row>
    <row r="40" spans="1:8" ht="16.149999999999999" customHeight="1" x14ac:dyDescent="0.25">
      <c r="A40" s="1188"/>
      <c r="B40" s="1190"/>
      <c r="C40" s="248"/>
      <c r="D40" s="631"/>
      <c r="E40" s="248"/>
      <c r="F40" s="248"/>
      <c r="G40" s="248"/>
      <c r="H40" s="248"/>
    </row>
    <row r="41" spans="1:8" ht="16.149999999999999" customHeight="1" x14ac:dyDescent="0.25">
      <c r="A41" s="1188"/>
      <c r="B41" s="1190"/>
      <c r="C41" s="248"/>
      <c r="D41" s="631"/>
      <c r="E41" s="248"/>
      <c r="F41" s="248"/>
      <c r="G41" s="248"/>
      <c r="H41" s="248"/>
    </row>
    <row r="42" spans="1:8" ht="16.149999999999999" customHeight="1" x14ac:dyDescent="0.25">
      <c r="A42" s="1188"/>
      <c r="B42" s="1190"/>
      <c r="C42" s="248"/>
      <c r="D42" s="631"/>
      <c r="E42" s="248"/>
      <c r="F42" s="248"/>
      <c r="G42" s="248"/>
      <c r="H42" s="248"/>
    </row>
    <row r="43" spans="1:8" ht="16.149999999999999" customHeight="1" x14ac:dyDescent="0.25">
      <c r="A43" s="1188"/>
      <c r="B43" s="1190"/>
      <c r="C43" s="248"/>
      <c r="D43" s="631"/>
      <c r="E43" s="248"/>
      <c r="F43" s="248"/>
      <c r="G43" s="248"/>
      <c r="H43" s="248"/>
    </row>
    <row r="44" spans="1:8" ht="16.149999999999999" customHeight="1" thickBot="1" x14ac:dyDescent="0.3">
      <c r="A44" s="1546"/>
      <c r="B44" s="1547"/>
      <c r="C44" s="249"/>
      <c r="D44" s="632"/>
      <c r="E44" s="249"/>
      <c r="F44" s="249"/>
      <c r="G44" s="249"/>
      <c r="H44" s="249"/>
    </row>
    <row r="45" spans="1:8" ht="16.149999999999999" customHeight="1" thickBot="1" x14ac:dyDescent="0.35">
      <c r="A45" s="1463" t="s">
        <v>1701</v>
      </c>
      <c r="B45" s="1508"/>
      <c r="C45" s="349">
        <f t="shared" ref="C45:H45" si="0">SUM(C10:C44)</f>
        <v>0</v>
      </c>
      <c r="D45" s="633">
        <f>IF(D10&lt;&gt;0,AVERAGE(D10:D44),0)</f>
        <v>0</v>
      </c>
      <c r="E45" s="349">
        <f t="shared" si="0"/>
        <v>0</v>
      </c>
      <c r="F45" s="349">
        <f t="shared" si="0"/>
        <v>0</v>
      </c>
      <c r="G45" s="349">
        <f t="shared" si="0"/>
        <v>0</v>
      </c>
      <c r="H45" s="349">
        <f t="shared" si="0"/>
        <v>0</v>
      </c>
    </row>
  </sheetData>
  <mergeCells count="45">
    <mergeCell ref="A15:B15"/>
    <mergeCell ref="G1:H1"/>
    <mergeCell ref="E8:G8"/>
    <mergeCell ref="D8:D9"/>
    <mergeCell ref="C8:C9"/>
    <mergeCell ref="A4:H4"/>
    <mergeCell ref="G2:H2"/>
    <mergeCell ref="A8:B9"/>
    <mergeCell ref="A6:H6"/>
    <mergeCell ref="A10:B10"/>
    <mergeCell ref="A11:B11"/>
    <mergeCell ref="A12:B12"/>
    <mergeCell ref="A13:B13"/>
    <mergeCell ref="A14:B14"/>
    <mergeCell ref="A22:B22"/>
    <mergeCell ref="A23:B23"/>
    <mergeCell ref="A24:B24"/>
    <mergeCell ref="A25:B25"/>
    <mergeCell ref="A16:B16"/>
    <mergeCell ref="A17:B17"/>
    <mergeCell ref="A18:B18"/>
    <mergeCell ref="A19:B19"/>
    <mergeCell ref="A20:B20"/>
    <mergeCell ref="A21:B21"/>
    <mergeCell ref="A35:B35"/>
    <mergeCell ref="A36:B36"/>
    <mergeCell ref="A41:B41"/>
    <mergeCell ref="A28:B28"/>
    <mergeCell ref="A29:B29"/>
    <mergeCell ref="A44:B44"/>
    <mergeCell ref="A45:B45"/>
    <mergeCell ref="A7:H7"/>
    <mergeCell ref="A30:B30"/>
    <mergeCell ref="A31:B31"/>
    <mergeCell ref="A32:B32"/>
    <mergeCell ref="A39:B39"/>
    <mergeCell ref="A26:B26"/>
    <mergeCell ref="A27:B27"/>
    <mergeCell ref="A33:B33"/>
    <mergeCell ref="A43:B43"/>
    <mergeCell ref="A37:B37"/>
    <mergeCell ref="A38:B38"/>
    <mergeCell ref="A40:B40"/>
    <mergeCell ref="A42:B42"/>
    <mergeCell ref="A34:B34"/>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4">
    <pageSetUpPr fitToPage="1"/>
  </sheetPr>
  <dimension ref="A1:H294"/>
  <sheetViews>
    <sheetView topLeftCell="A4" workbookViewId="0">
      <selection activeCell="B9" sqref="B9"/>
    </sheetView>
  </sheetViews>
  <sheetFormatPr defaultRowHeight="12.5" x14ac:dyDescent="0.25"/>
  <cols>
    <col min="1" max="2" width="11.26953125" customWidth="1"/>
    <col min="3" max="3" width="11.7265625" customWidth="1"/>
    <col min="4" max="4" width="12.453125" customWidth="1"/>
    <col min="5" max="5" width="12.26953125" customWidth="1"/>
    <col min="6" max="7" width="12.54296875" customWidth="1"/>
    <col min="8" max="8" width="14.26953125" customWidth="1"/>
  </cols>
  <sheetData>
    <row r="1" spans="1:8" x14ac:dyDescent="0.25">
      <c r="A1" s="619">
        <f>Title!B12</f>
        <v>0</v>
      </c>
      <c r="B1" s="2"/>
      <c r="C1" s="2"/>
      <c r="D1" s="2"/>
      <c r="E1" s="2"/>
      <c r="F1" s="2"/>
      <c r="G1" s="957" t="str">
        <f>'82'!H1</f>
        <v>For The Year Ended</v>
      </c>
      <c r="H1" s="958"/>
    </row>
    <row r="2" spans="1:8" ht="13" thickBot="1" x14ac:dyDescent="0.3">
      <c r="A2" t="s">
        <v>8</v>
      </c>
      <c r="B2" s="2"/>
      <c r="C2" s="2"/>
      <c r="D2" s="2"/>
      <c r="E2" s="2"/>
      <c r="F2" s="2"/>
      <c r="G2" s="959">
        <f>'52'!G2:H2</f>
        <v>45657</v>
      </c>
      <c r="H2" s="960"/>
    </row>
    <row r="4" spans="1:8" ht="13" x14ac:dyDescent="0.3">
      <c r="A4" s="895" t="s">
        <v>1543</v>
      </c>
      <c r="B4" s="895"/>
      <c r="C4" s="895"/>
      <c r="D4" s="895"/>
      <c r="E4" s="895"/>
      <c r="F4" s="895"/>
      <c r="G4" s="895"/>
      <c r="H4" s="895"/>
    </row>
    <row r="5" spans="1:8" x14ac:dyDescent="0.25">
      <c r="A5" s="1"/>
      <c r="B5" s="1"/>
      <c r="C5" s="1"/>
      <c r="D5" s="1"/>
      <c r="E5" s="1"/>
      <c r="F5" s="1"/>
      <c r="G5" s="1"/>
      <c r="H5" s="1"/>
    </row>
    <row r="6" spans="1:8" ht="51" customHeight="1" x14ac:dyDescent="0.3">
      <c r="A6" s="1320" t="s">
        <v>1544</v>
      </c>
      <c r="B6" s="1320"/>
      <c r="C6" s="1320"/>
      <c r="D6" s="1320"/>
      <c r="E6" s="1320"/>
      <c r="F6" s="1320"/>
      <c r="G6" s="1320"/>
      <c r="H6" s="1320"/>
    </row>
    <row r="7" spans="1:8" ht="13.5" thickBot="1" x14ac:dyDescent="0.35">
      <c r="A7" s="1055" t="s">
        <v>243</v>
      </c>
      <c r="B7" s="1055"/>
      <c r="C7" s="1055"/>
      <c r="D7" s="1055"/>
      <c r="E7" s="1055"/>
      <c r="F7" s="1055"/>
      <c r="G7" s="1055"/>
      <c r="H7" s="1055"/>
    </row>
    <row r="8" spans="1:8" ht="27.4" customHeight="1" thickBot="1" x14ac:dyDescent="0.3">
      <c r="A8" s="1297" t="s">
        <v>235</v>
      </c>
      <c r="B8" s="1296"/>
      <c r="C8" s="1551" t="s">
        <v>1700</v>
      </c>
      <c r="D8" s="1552"/>
      <c r="E8" s="1553"/>
      <c r="F8" s="1551" t="s">
        <v>1699</v>
      </c>
      <c r="G8" s="1552"/>
      <c r="H8" s="1553"/>
    </row>
    <row r="9" spans="1:8" ht="50.5" thickBot="1" x14ac:dyDescent="0.3">
      <c r="A9" s="68" t="s">
        <v>1112</v>
      </c>
      <c r="B9" s="782" t="s">
        <v>1935</v>
      </c>
      <c r="C9" s="68" t="s">
        <v>1113</v>
      </c>
      <c r="D9" s="68" t="s">
        <v>1114</v>
      </c>
      <c r="E9" s="782" t="s">
        <v>1936</v>
      </c>
      <c r="F9" s="68" t="s">
        <v>1111</v>
      </c>
      <c r="G9" s="68" t="s">
        <v>1110</v>
      </c>
      <c r="H9" s="782" t="s">
        <v>1937</v>
      </c>
    </row>
    <row r="10" spans="1:8" ht="16.149999999999999" customHeight="1" x14ac:dyDescent="0.25">
      <c r="A10" s="319"/>
      <c r="B10" s="319"/>
      <c r="C10" s="319"/>
      <c r="D10" s="319"/>
      <c r="E10" s="319"/>
      <c r="F10" s="319"/>
      <c r="G10" s="319"/>
      <c r="H10" s="319"/>
    </row>
    <row r="11" spans="1:8" ht="16.149999999999999" customHeight="1" x14ac:dyDescent="0.25">
      <c r="A11" s="400"/>
      <c r="B11" s="400"/>
      <c r="C11" s="400"/>
      <c r="D11" s="400"/>
      <c r="E11" s="400"/>
      <c r="F11" s="400"/>
      <c r="G11" s="400"/>
      <c r="H11" s="400"/>
    </row>
    <row r="12" spans="1:8" ht="16.149999999999999" customHeight="1" x14ac:dyDescent="0.25">
      <c r="A12" s="400"/>
      <c r="B12" s="400"/>
      <c r="C12" s="400"/>
      <c r="D12" s="400"/>
      <c r="E12" s="400"/>
      <c r="F12" s="400"/>
      <c r="G12" s="400"/>
      <c r="H12" s="400"/>
    </row>
    <row r="13" spans="1:8" ht="16.149999999999999" customHeight="1" x14ac:dyDescent="0.25">
      <c r="A13" s="400"/>
      <c r="B13" s="400"/>
      <c r="C13" s="400"/>
      <c r="D13" s="400"/>
      <c r="E13" s="400"/>
      <c r="F13" s="400"/>
      <c r="G13" s="400"/>
      <c r="H13" s="400"/>
    </row>
    <row r="14" spans="1:8" ht="16.149999999999999" customHeight="1" x14ac:dyDescent="0.25">
      <c r="A14" s="400"/>
      <c r="B14" s="400"/>
      <c r="C14" s="400"/>
      <c r="D14" s="400"/>
      <c r="E14" s="400"/>
      <c r="F14" s="400"/>
      <c r="G14" s="400"/>
      <c r="H14" s="400"/>
    </row>
    <row r="15" spans="1:8" ht="16.149999999999999" customHeight="1" x14ac:dyDescent="0.25">
      <c r="A15" s="400"/>
      <c r="B15" s="400"/>
      <c r="C15" s="400"/>
      <c r="D15" s="400"/>
      <c r="E15" s="400"/>
      <c r="F15" s="400"/>
      <c r="G15" s="400"/>
      <c r="H15" s="400"/>
    </row>
    <row r="16" spans="1:8" ht="16.149999999999999" customHeight="1" x14ac:dyDescent="0.25">
      <c r="A16" s="400"/>
      <c r="B16" s="400"/>
      <c r="C16" s="400"/>
      <c r="D16" s="400"/>
      <c r="E16" s="400"/>
      <c r="F16" s="400"/>
      <c r="G16" s="400"/>
      <c r="H16" s="400"/>
    </row>
    <row r="17" spans="1:8" ht="16.149999999999999" customHeight="1" x14ac:dyDescent="0.25">
      <c r="A17" s="400"/>
      <c r="B17" s="400"/>
      <c r="C17" s="400"/>
      <c r="D17" s="400"/>
      <c r="E17" s="400"/>
      <c r="F17" s="400"/>
      <c r="G17" s="400"/>
      <c r="H17" s="400"/>
    </row>
    <row r="18" spans="1:8" ht="16.149999999999999" customHeight="1" x14ac:dyDescent="0.25">
      <c r="A18" s="400"/>
      <c r="B18" s="400"/>
      <c r="C18" s="400"/>
      <c r="D18" s="400"/>
      <c r="E18" s="400"/>
      <c r="F18" s="400"/>
      <c r="G18" s="400"/>
      <c r="H18" s="400"/>
    </row>
    <row r="19" spans="1:8" ht="16.149999999999999" customHeight="1" x14ac:dyDescent="0.25">
      <c r="A19" s="400"/>
      <c r="B19" s="400"/>
      <c r="C19" s="400"/>
      <c r="D19" s="400"/>
      <c r="E19" s="400"/>
      <c r="F19" s="400"/>
      <c r="G19" s="400"/>
      <c r="H19" s="400"/>
    </row>
    <row r="20" spans="1:8" ht="16.149999999999999" customHeight="1" x14ac:dyDescent="0.25">
      <c r="A20" s="400"/>
      <c r="B20" s="400"/>
      <c r="C20" s="400"/>
      <c r="D20" s="400"/>
      <c r="E20" s="400"/>
      <c r="F20" s="400"/>
      <c r="G20" s="400"/>
      <c r="H20" s="400"/>
    </row>
    <row r="21" spans="1:8" ht="16.149999999999999" customHeight="1" x14ac:dyDescent="0.25">
      <c r="A21" s="400"/>
      <c r="B21" s="400"/>
      <c r="C21" s="400"/>
      <c r="D21" s="400"/>
      <c r="E21" s="400"/>
      <c r="F21" s="400"/>
      <c r="G21" s="400"/>
      <c r="H21" s="400"/>
    </row>
    <row r="22" spans="1:8" ht="16.149999999999999" customHeight="1" x14ac:dyDescent="0.25">
      <c r="A22" s="400"/>
      <c r="B22" s="400"/>
      <c r="C22" s="400"/>
      <c r="D22" s="400"/>
      <c r="E22" s="400"/>
      <c r="F22" s="400"/>
      <c r="G22" s="400"/>
      <c r="H22" s="400"/>
    </row>
    <row r="23" spans="1:8" ht="16.149999999999999" customHeight="1" x14ac:dyDescent="0.25">
      <c r="A23" s="400"/>
      <c r="B23" s="400"/>
      <c r="C23" s="400"/>
      <c r="D23" s="400"/>
      <c r="E23" s="400"/>
      <c r="F23" s="400"/>
      <c r="G23" s="400"/>
      <c r="H23" s="400"/>
    </row>
    <row r="24" spans="1:8" ht="16.149999999999999" customHeight="1" x14ac:dyDescent="0.25">
      <c r="A24" s="400"/>
      <c r="B24" s="400"/>
      <c r="C24" s="400"/>
      <c r="D24" s="400"/>
      <c r="E24" s="400"/>
      <c r="F24" s="400"/>
      <c r="G24" s="400"/>
      <c r="H24" s="400"/>
    </row>
    <row r="25" spans="1:8" ht="16.149999999999999" customHeight="1" x14ac:dyDescent="0.25">
      <c r="A25" s="400"/>
      <c r="B25" s="400"/>
      <c r="C25" s="400"/>
      <c r="D25" s="400"/>
      <c r="E25" s="400"/>
      <c r="F25" s="400"/>
      <c r="G25" s="400"/>
      <c r="H25" s="400"/>
    </row>
    <row r="26" spans="1:8" ht="16.149999999999999" customHeight="1" x14ac:dyDescent="0.25">
      <c r="A26" s="400"/>
      <c r="B26" s="400"/>
      <c r="C26" s="400"/>
      <c r="D26" s="400"/>
      <c r="E26" s="400"/>
      <c r="F26" s="400"/>
      <c r="G26" s="400"/>
      <c r="H26" s="400"/>
    </row>
    <row r="27" spans="1:8" ht="16.149999999999999" customHeight="1" x14ac:dyDescent="0.25">
      <c r="A27" s="400"/>
      <c r="B27" s="400"/>
      <c r="C27" s="400"/>
      <c r="D27" s="400"/>
      <c r="E27" s="400"/>
      <c r="F27" s="400"/>
      <c r="G27" s="400"/>
      <c r="H27" s="400"/>
    </row>
    <row r="28" spans="1:8" ht="16.149999999999999" customHeight="1" x14ac:dyDescent="0.25">
      <c r="A28" s="400"/>
      <c r="B28" s="400"/>
      <c r="C28" s="400"/>
      <c r="D28" s="400"/>
      <c r="E28" s="400"/>
      <c r="F28" s="400"/>
      <c r="G28" s="400"/>
      <c r="H28" s="400"/>
    </row>
    <row r="29" spans="1:8" ht="16.149999999999999" customHeight="1" x14ac:dyDescent="0.25">
      <c r="A29" s="400"/>
      <c r="B29" s="400"/>
      <c r="C29" s="400"/>
      <c r="D29" s="400"/>
      <c r="E29" s="400"/>
      <c r="F29" s="400"/>
      <c r="G29" s="400"/>
      <c r="H29" s="400"/>
    </row>
    <row r="30" spans="1:8" ht="16.149999999999999" customHeight="1" x14ac:dyDescent="0.25">
      <c r="A30" s="400"/>
      <c r="B30" s="400"/>
      <c r="C30" s="400"/>
      <c r="D30" s="400"/>
      <c r="E30" s="400"/>
      <c r="F30" s="400"/>
      <c r="G30" s="400"/>
      <c r="H30" s="400"/>
    </row>
    <row r="31" spans="1:8" ht="16.149999999999999" customHeight="1" x14ac:dyDescent="0.25">
      <c r="A31" s="400"/>
      <c r="B31" s="400"/>
      <c r="C31" s="400"/>
      <c r="D31" s="400"/>
      <c r="E31" s="400"/>
      <c r="F31" s="400"/>
      <c r="G31" s="400"/>
      <c r="H31" s="400"/>
    </row>
    <row r="32" spans="1:8" ht="16.149999999999999" customHeight="1" x14ac:dyDescent="0.25">
      <c r="A32" s="400"/>
      <c r="B32" s="400"/>
      <c r="C32" s="400"/>
      <c r="D32" s="400"/>
      <c r="E32" s="400"/>
      <c r="F32" s="400"/>
      <c r="G32" s="400"/>
      <c r="H32" s="400"/>
    </row>
    <row r="33" spans="1:8" ht="16.149999999999999" customHeight="1" x14ac:dyDescent="0.25">
      <c r="A33" s="400"/>
      <c r="B33" s="400"/>
      <c r="C33" s="400"/>
      <c r="D33" s="400"/>
      <c r="E33" s="400"/>
      <c r="F33" s="400"/>
      <c r="G33" s="400"/>
      <c r="H33" s="400"/>
    </row>
    <row r="34" spans="1:8" ht="16.149999999999999" customHeight="1" x14ac:dyDescent="0.25">
      <c r="A34" s="400"/>
      <c r="B34" s="400"/>
      <c r="C34" s="400"/>
      <c r="D34" s="400"/>
      <c r="E34" s="400"/>
      <c r="F34" s="400"/>
      <c r="G34" s="400"/>
      <c r="H34" s="400"/>
    </row>
    <row r="35" spans="1:8" ht="16.149999999999999" customHeight="1" x14ac:dyDescent="0.25">
      <c r="A35" s="400"/>
      <c r="B35" s="400"/>
      <c r="C35" s="400"/>
      <c r="D35" s="400"/>
      <c r="E35" s="400"/>
      <c r="F35" s="400"/>
      <c r="G35" s="400"/>
      <c r="H35" s="400"/>
    </row>
    <row r="36" spans="1:8" ht="16.149999999999999" customHeight="1" x14ac:dyDescent="0.25">
      <c r="A36" s="400"/>
      <c r="B36" s="400"/>
      <c r="C36" s="400"/>
      <c r="D36" s="400"/>
      <c r="E36" s="400"/>
      <c r="F36" s="400"/>
      <c r="G36" s="400"/>
      <c r="H36" s="400"/>
    </row>
    <row r="37" spans="1:8" ht="16.149999999999999" customHeight="1" x14ac:dyDescent="0.25">
      <c r="A37" s="400"/>
      <c r="B37" s="400"/>
      <c r="C37" s="400"/>
      <c r="D37" s="400"/>
      <c r="E37" s="400"/>
      <c r="F37" s="400"/>
      <c r="G37" s="400"/>
      <c r="H37" s="400"/>
    </row>
    <row r="38" spans="1:8" ht="16.149999999999999" customHeight="1" x14ac:dyDescent="0.25">
      <c r="A38" s="400"/>
      <c r="B38" s="400"/>
      <c r="C38" s="400"/>
      <c r="D38" s="400"/>
      <c r="E38" s="400"/>
      <c r="F38" s="400"/>
      <c r="G38" s="400"/>
      <c r="H38" s="400"/>
    </row>
    <row r="39" spans="1:8" ht="16.149999999999999" customHeight="1" x14ac:dyDescent="0.25">
      <c r="A39" s="400"/>
      <c r="B39" s="400"/>
      <c r="C39" s="400"/>
      <c r="D39" s="400"/>
      <c r="E39" s="400"/>
      <c r="F39" s="400"/>
      <c r="G39" s="400"/>
      <c r="H39" s="400"/>
    </row>
    <row r="40" spans="1:8" ht="16.149999999999999" customHeight="1" x14ac:dyDescent="0.25">
      <c r="A40" s="400"/>
      <c r="B40" s="400"/>
      <c r="C40" s="400"/>
      <c r="D40" s="400"/>
      <c r="E40" s="400"/>
      <c r="F40" s="400"/>
      <c r="G40" s="400"/>
      <c r="H40" s="400"/>
    </row>
    <row r="41" spans="1:8" ht="16.149999999999999" customHeight="1" x14ac:dyDescent="0.25">
      <c r="A41" s="400"/>
      <c r="B41" s="400"/>
      <c r="C41" s="400"/>
      <c r="D41" s="400"/>
      <c r="E41" s="400"/>
      <c r="F41" s="400"/>
      <c r="G41" s="400"/>
      <c r="H41" s="400"/>
    </row>
    <row r="42" spans="1:8" ht="16.149999999999999" customHeight="1" x14ac:dyDescent="0.25">
      <c r="A42" s="400"/>
      <c r="B42" s="400"/>
      <c r="C42" s="400"/>
      <c r="D42" s="400"/>
      <c r="E42" s="400"/>
      <c r="F42" s="400"/>
      <c r="G42" s="400"/>
      <c r="H42" s="400"/>
    </row>
    <row r="43" spans="1:8" ht="16.149999999999999" customHeight="1" thickBot="1" x14ac:dyDescent="0.3">
      <c r="A43" s="401"/>
      <c r="B43" s="401"/>
      <c r="C43" s="401"/>
      <c r="D43" s="401"/>
      <c r="E43" s="401"/>
      <c r="F43" s="401"/>
      <c r="G43" s="401"/>
      <c r="H43" s="401"/>
    </row>
    <row r="44" spans="1:8" ht="16.149999999999999" customHeight="1" thickBot="1" x14ac:dyDescent="0.3">
      <c r="A44" s="402">
        <f t="shared" ref="A44:G44" si="0">SUM(A10:A43)</f>
        <v>0</v>
      </c>
      <c r="B44" s="402">
        <f t="shared" si="0"/>
        <v>0</v>
      </c>
      <c r="C44" s="402">
        <f t="shared" si="0"/>
        <v>0</v>
      </c>
      <c r="D44" s="402">
        <f t="shared" si="0"/>
        <v>0</v>
      </c>
      <c r="E44" s="402">
        <f t="shared" si="0"/>
        <v>0</v>
      </c>
      <c r="F44" s="402">
        <f t="shared" si="0"/>
        <v>0</v>
      </c>
      <c r="G44" s="402">
        <f t="shared" si="0"/>
        <v>0</v>
      </c>
      <c r="H44" s="402">
        <f>SUM(H10:H43)</f>
        <v>0</v>
      </c>
    </row>
    <row r="45" spans="1:8" ht="16.149999999999999" customHeight="1" x14ac:dyDescent="0.25"/>
    <row r="46" spans="1:8" ht="16.149999999999999" customHeight="1" x14ac:dyDescent="0.25"/>
    <row r="47" spans="1:8" ht="16.149999999999999" customHeight="1" x14ac:dyDescent="0.25"/>
    <row r="48" spans="1:8"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row r="66" ht="16.149999999999999" customHeight="1" x14ac:dyDescent="0.25"/>
    <row r="67" ht="16.149999999999999" customHeight="1" x14ac:dyDescent="0.25"/>
    <row r="68" ht="16.149999999999999" customHeight="1" x14ac:dyDescent="0.25"/>
    <row r="69" ht="16.149999999999999" customHeight="1" x14ac:dyDescent="0.25"/>
    <row r="70" ht="16.149999999999999" customHeight="1" x14ac:dyDescent="0.25"/>
    <row r="71" ht="16.149999999999999" customHeight="1" x14ac:dyDescent="0.25"/>
    <row r="72" ht="16.149999999999999" customHeight="1" x14ac:dyDescent="0.25"/>
    <row r="73" ht="16.149999999999999" customHeight="1" x14ac:dyDescent="0.25"/>
    <row r="74" ht="16.149999999999999" customHeight="1" x14ac:dyDescent="0.25"/>
    <row r="75" ht="16.149999999999999" customHeight="1" x14ac:dyDescent="0.25"/>
    <row r="76" ht="16.149999999999999" customHeight="1" x14ac:dyDescent="0.25"/>
    <row r="77" ht="16.149999999999999" customHeight="1" x14ac:dyDescent="0.25"/>
    <row r="78" ht="16.149999999999999" customHeight="1" x14ac:dyDescent="0.25"/>
    <row r="79" ht="16.149999999999999" customHeight="1" x14ac:dyDescent="0.25"/>
    <row r="80" ht="16.149999999999999" customHeight="1" x14ac:dyDescent="0.25"/>
    <row r="81" ht="16.149999999999999" customHeight="1" x14ac:dyDescent="0.25"/>
    <row r="82" ht="16.149999999999999" customHeight="1" x14ac:dyDescent="0.25"/>
    <row r="83" ht="16.149999999999999" customHeight="1" x14ac:dyDescent="0.25"/>
    <row r="84" ht="16.149999999999999" customHeight="1" x14ac:dyDescent="0.25"/>
    <row r="85" ht="16.149999999999999" customHeight="1" x14ac:dyDescent="0.25"/>
    <row r="86" ht="16.149999999999999" customHeight="1" x14ac:dyDescent="0.25"/>
    <row r="87" ht="16.149999999999999" customHeight="1" x14ac:dyDescent="0.25"/>
    <row r="88" ht="16.149999999999999" customHeight="1" x14ac:dyDescent="0.25"/>
    <row r="89" ht="16.149999999999999" customHeight="1" x14ac:dyDescent="0.25"/>
    <row r="90" ht="16.149999999999999" customHeight="1" x14ac:dyDescent="0.25"/>
    <row r="91" ht="16.149999999999999" customHeight="1" x14ac:dyDescent="0.25"/>
    <row r="92" ht="16.149999999999999" customHeight="1" x14ac:dyDescent="0.25"/>
    <row r="93" ht="16.149999999999999" customHeight="1" x14ac:dyDescent="0.25"/>
    <row r="94" ht="16.149999999999999" customHeight="1" x14ac:dyDescent="0.25"/>
    <row r="95" ht="16.149999999999999" customHeight="1" x14ac:dyDescent="0.25"/>
    <row r="96" ht="16.149999999999999" customHeight="1" x14ac:dyDescent="0.25"/>
    <row r="97" ht="16.149999999999999" customHeight="1" x14ac:dyDescent="0.25"/>
    <row r="98" ht="16.149999999999999" customHeight="1" x14ac:dyDescent="0.25"/>
    <row r="99" ht="16.149999999999999" customHeight="1" x14ac:dyDescent="0.25"/>
    <row r="100" ht="16.149999999999999" customHeight="1" x14ac:dyDescent="0.25"/>
    <row r="101" ht="16.149999999999999" customHeight="1" x14ac:dyDescent="0.25"/>
    <row r="102" ht="16.149999999999999" customHeight="1" x14ac:dyDescent="0.25"/>
    <row r="103" ht="16.149999999999999" customHeight="1" x14ac:dyDescent="0.25"/>
    <row r="104" ht="16.149999999999999" customHeight="1" x14ac:dyDescent="0.25"/>
    <row r="105" ht="16.149999999999999" customHeight="1" x14ac:dyDescent="0.25"/>
    <row r="106" ht="16.149999999999999" customHeight="1" x14ac:dyDescent="0.25"/>
    <row r="107" ht="16.149999999999999" customHeight="1" x14ac:dyDescent="0.25"/>
    <row r="108" ht="16.149999999999999" customHeight="1" x14ac:dyDescent="0.25"/>
    <row r="109" ht="16.149999999999999" customHeight="1" x14ac:dyDescent="0.25"/>
    <row r="110" ht="16.149999999999999" customHeight="1" x14ac:dyDescent="0.25"/>
    <row r="111" ht="16.149999999999999" customHeight="1" x14ac:dyDescent="0.25"/>
    <row r="112" ht="16.149999999999999" customHeight="1" x14ac:dyDescent="0.25"/>
    <row r="113" ht="16.149999999999999" customHeight="1" x14ac:dyDescent="0.25"/>
    <row r="114" ht="16.149999999999999" customHeight="1" x14ac:dyDescent="0.25"/>
    <row r="115" ht="16.149999999999999" customHeight="1" x14ac:dyDescent="0.25"/>
    <row r="116" ht="16.149999999999999" customHeight="1" x14ac:dyDescent="0.25"/>
    <row r="117" ht="16.149999999999999" customHeight="1" x14ac:dyDescent="0.25"/>
    <row r="118" ht="16.149999999999999" customHeight="1" x14ac:dyDescent="0.25"/>
    <row r="119" ht="16.149999999999999" customHeight="1" x14ac:dyDescent="0.25"/>
    <row r="120" ht="16.149999999999999" customHeight="1" x14ac:dyDescent="0.25"/>
    <row r="121" ht="16.149999999999999" customHeight="1" x14ac:dyDescent="0.25"/>
    <row r="122" ht="16.149999999999999" customHeight="1" x14ac:dyDescent="0.25"/>
    <row r="123" ht="16.149999999999999" customHeight="1" x14ac:dyDescent="0.25"/>
    <row r="124" ht="16.149999999999999" customHeight="1" x14ac:dyDescent="0.25"/>
    <row r="125" ht="16.149999999999999" customHeight="1" x14ac:dyDescent="0.25"/>
    <row r="126" ht="16.149999999999999" customHeight="1" x14ac:dyDescent="0.25"/>
    <row r="127" ht="16.149999999999999" customHeight="1" x14ac:dyDescent="0.25"/>
    <row r="128" ht="16.149999999999999" customHeight="1" x14ac:dyDescent="0.25"/>
    <row r="129" ht="16.149999999999999" customHeight="1" x14ac:dyDescent="0.25"/>
    <row r="130" ht="16.149999999999999" customHeight="1" x14ac:dyDescent="0.25"/>
    <row r="131" ht="16.149999999999999" customHeight="1" x14ac:dyDescent="0.25"/>
    <row r="132" ht="16.149999999999999" customHeight="1" x14ac:dyDescent="0.25"/>
    <row r="133" ht="16.149999999999999" customHeight="1" x14ac:dyDescent="0.25"/>
    <row r="134" ht="16.149999999999999" customHeight="1" x14ac:dyDescent="0.25"/>
    <row r="135" ht="16.149999999999999" customHeight="1" x14ac:dyDescent="0.25"/>
    <row r="136" ht="16.149999999999999" customHeight="1" x14ac:dyDescent="0.25"/>
    <row r="137" ht="16.149999999999999" customHeight="1" x14ac:dyDescent="0.25"/>
    <row r="138" ht="16.149999999999999" customHeight="1" x14ac:dyDescent="0.25"/>
    <row r="139" ht="16.149999999999999" customHeight="1" x14ac:dyDescent="0.25"/>
    <row r="140" ht="16.149999999999999" customHeight="1" x14ac:dyDescent="0.25"/>
    <row r="141" ht="16.149999999999999" customHeight="1" x14ac:dyDescent="0.25"/>
    <row r="142" ht="16.149999999999999" customHeight="1" x14ac:dyDescent="0.25"/>
    <row r="143" ht="16.149999999999999" customHeight="1" x14ac:dyDescent="0.25"/>
    <row r="144" ht="16.149999999999999" customHeight="1" x14ac:dyDescent="0.25"/>
    <row r="145" ht="16.149999999999999" customHeight="1" x14ac:dyDescent="0.25"/>
    <row r="146" ht="16.149999999999999" customHeight="1" x14ac:dyDescent="0.25"/>
    <row r="147" ht="16.149999999999999" customHeight="1" x14ac:dyDescent="0.25"/>
    <row r="148" ht="16.149999999999999" customHeight="1" x14ac:dyDescent="0.25"/>
    <row r="149" ht="16.149999999999999" customHeight="1" x14ac:dyDescent="0.25"/>
    <row r="150" ht="16.149999999999999" customHeight="1" x14ac:dyDescent="0.25"/>
    <row r="151" ht="16.149999999999999" customHeight="1" x14ac:dyDescent="0.25"/>
    <row r="152" ht="16.149999999999999" customHeight="1" x14ac:dyDescent="0.25"/>
    <row r="153" ht="16.149999999999999" customHeight="1" x14ac:dyDescent="0.25"/>
    <row r="154" ht="16.149999999999999" customHeight="1" x14ac:dyDescent="0.25"/>
    <row r="155" ht="16.149999999999999" customHeight="1" x14ac:dyDescent="0.25"/>
    <row r="156" ht="16.149999999999999" customHeight="1" x14ac:dyDescent="0.25"/>
    <row r="157" ht="16.149999999999999" customHeight="1" x14ac:dyDescent="0.25"/>
    <row r="158" ht="16.149999999999999" customHeight="1" x14ac:dyDescent="0.25"/>
    <row r="159" ht="16.149999999999999" customHeight="1" x14ac:dyDescent="0.25"/>
    <row r="160" ht="16.149999999999999" customHeight="1" x14ac:dyDescent="0.25"/>
    <row r="161" ht="16.149999999999999" customHeight="1" x14ac:dyDescent="0.25"/>
    <row r="162" ht="16.149999999999999" customHeight="1" x14ac:dyDescent="0.25"/>
    <row r="163" ht="16.149999999999999" customHeight="1" x14ac:dyDescent="0.25"/>
    <row r="164" ht="16.149999999999999" customHeight="1" x14ac:dyDescent="0.25"/>
    <row r="165" ht="16.149999999999999" customHeight="1" x14ac:dyDescent="0.25"/>
    <row r="166" ht="16.149999999999999" customHeight="1" x14ac:dyDescent="0.25"/>
    <row r="167" ht="16.149999999999999" customHeight="1" x14ac:dyDescent="0.25"/>
    <row r="168" ht="16.149999999999999" customHeight="1" x14ac:dyDescent="0.25"/>
    <row r="169" ht="16.149999999999999" customHeight="1" x14ac:dyDescent="0.25"/>
    <row r="170" ht="16.149999999999999" customHeight="1" x14ac:dyDescent="0.25"/>
    <row r="171" ht="16.149999999999999" customHeight="1" x14ac:dyDescent="0.25"/>
    <row r="172" ht="16.149999999999999" customHeight="1" x14ac:dyDescent="0.25"/>
    <row r="173" ht="16.149999999999999" customHeight="1" x14ac:dyDescent="0.25"/>
    <row r="174" ht="16.149999999999999" customHeight="1" x14ac:dyDescent="0.25"/>
    <row r="175" ht="16.149999999999999" customHeight="1" x14ac:dyDescent="0.25"/>
    <row r="176" ht="16.149999999999999" customHeight="1" x14ac:dyDescent="0.25"/>
    <row r="177" ht="16.149999999999999" customHeight="1" x14ac:dyDescent="0.25"/>
    <row r="178" ht="16.149999999999999" customHeight="1" x14ac:dyDescent="0.25"/>
    <row r="179" ht="16.149999999999999" customHeight="1" x14ac:dyDescent="0.25"/>
    <row r="180" ht="16.149999999999999" customHeight="1" x14ac:dyDescent="0.25"/>
    <row r="181" ht="16.149999999999999" customHeight="1" x14ac:dyDescent="0.25"/>
    <row r="182" ht="16.149999999999999" customHeight="1" x14ac:dyDescent="0.25"/>
    <row r="183" ht="16.149999999999999" customHeight="1" x14ac:dyDescent="0.25"/>
    <row r="184" ht="16.149999999999999" customHeight="1" x14ac:dyDescent="0.25"/>
    <row r="185" ht="16.149999999999999" customHeight="1" x14ac:dyDescent="0.25"/>
    <row r="186" ht="16.149999999999999" customHeight="1" x14ac:dyDescent="0.25"/>
    <row r="187" ht="16.149999999999999" customHeight="1" x14ac:dyDescent="0.25"/>
    <row r="188" ht="16.149999999999999" customHeight="1" x14ac:dyDescent="0.25"/>
    <row r="189" ht="16.149999999999999" customHeight="1" x14ac:dyDescent="0.25"/>
    <row r="190" ht="16.149999999999999" customHeight="1" x14ac:dyDescent="0.25"/>
    <row r="191" ht="16.149999999999999" customHeight="1" x14ac:dyDescent="0.25"/>
    <row r="192" ht="16.149999999999999" customHeight="1" x14ac:dyDescent="0.25"/>
    <row r="193" ht="16.149999999999999" customHeight="1" x14ac:dyDescent="0.25"/>
    <row r="194" ht="16.149999999999999" customHeight="1" x14ac:dyDescent="0.25"/>
    <row r="195" ht="16.149999999999999" customHeight="1" x14ac:dyDescent="0.25"/>
    <row r="196" ht="16.149999999999999" customHeight="1" x14ac:dyDescent="0.25"/>
    <row r="197" ht="16.149999999999999" customHeight="1" x14ac:dyDescent="0.25"/>
    <row r="198" ht="16.149999999999999" customHeight="1" x14ac:dyDescent="0.25"/>
    <row r="199" ht="16.149999999999999" customHeight="1" x14ac:dyDescent="0.25"/>
    <row r="200" ht="16.149999999999999" customHeight="1" x14ac:dyDescent="0.25"/>
    <row r="201" ht="16.149999999999999" customHeight="1" x14ac:dyDescent="0.25"/>
    <row r="202" ht="16.149999999999999" customHeight="1" x14ac:dyDescent="0.25"/>
    <row r="203" ht="16.149999999999999" customHeight="1" x14ac:dyDescent="0.25"/>
    <row r="204" ht="16.149999999999999" customHeight="1" x14ac:dyDescent="0.25"/>
    <row r="205" ht="16.149999999999999" customHeight="1" x14ac:dyDescent="0.25"/>
    <row r="206" ht="16.149999999999999" customHeight="1" x14ac:dyDescent="0.25"/>
    <row r="207" ht="16.149999999999999" customHeight="1" x14ac:dyDescent="0.25"/>
    <row r="208" ht="16.149999999999999" customHeight="1" x14ac:dyDescent="0.25"/>
    <row r="209" ht="16.149999999999999" customHeight="1" x14ac:dyDescent="0.25"/>
    <row r="210" ht="16.149999999999999" customHeight="1" x14ac:dyDescent="0.25"/>
    <row r="211" ht="16.149999999999999" customHeight="1" x14ac:dyDescent="0.25"/>
    <row r="212" ht="16.149999999999999" customHeight="1" x14ac:dyDescent="0.25"/>
    <row r="213" ht="16.149999999999999" customHeight="1" x14ac:dyDescent="0.25"/>
    <row r="214" ht="16.149999999999999" customHeight="1" x14ac:dyDescent="0.25"/>
    <row r="215" ht="16.149999999999999" customHeight="1" x14ac:dyDescent="0.25"/>
    <row r="216" ht="16.149999999999999" customHeight="1" x14ac:dyDescent="0.25"/>
    <row r="217" ht="16.149999999999999" customHeight="1" x14ac:dyDescent="0.25"/>
    <row r="218" ht="16.149999999999999" customHeight="1" x14ac:dyDescent="0.25"/>
    <row r="219" ht="16.149999999999999" customHeight="1" x14ac:dyDescent="0.25"/>
    <row r="220" ht="16.149999999999999" customHeight="1" x14ac:dyDescent="0.25"/>
    <row r="221" ht="16.149999999999999" customHeight="1" x14ac:dyDescent="0.25"/>
    <row r="222" ht="16.149999999999999" customHeight="1" x14ac:dyDescent="0.25"/>
    <row r="223" ht="16.149999999999999" customHeight="1" x14ac:dyDescent="0.25"/>
    <row r="224" ht="16.149999999999999" customHeight="1" x14ac:dyDescent="0.25"/>
    <row r="225" ht="16.149999999999999" customHeight="1" x14ac:dyDescent="0.25"/>
    <row r="226" ht="16.149999999999999" customHeight="1" x14ac:dyDescent="0.25"/>
    <row r="227" ht="16.149999999999999" customHeight="1" x14ac:dyDescent="0.25"/>
    <row r="228" ht="16.149999999999999" customHeight="1" x14ac:dyDescent="0.25"/>
    <row r="229" ht="16.149999999999999" customHeight="1" x14ac:dyDescent="0.25"/>
    <row r="230" ht="16.149999999999999" customHeight="1" x14ac:dyDescent="0.25"/>
    <row r="231" ht="16.149999999999999" customHeight="1" x14ac:dyDescent="0.25"/>
    <row r="232" ht="16.149999999999999" customHeight="1" x14ac:dyDescent="0.25"/>
    <row r="233" ht="16.149999999999999" customHeight="1" x14ac:dyDescent="0.25"/>
    <row r="234" ht="16.149999999999999" customHeight="1" x14ac:dyDescent="0.25"/>
    <row r="235" ht="16.149999999999999" customHeight="1" x14ac:dyDescent="0.25"/>
    <row r="236" ht="16.149999999999999" customHeight="1" x14ac:dyDescent="0.25"/>
    <row r="237" ht="16.149999999999999" customHeight="1" x14ac:dyDescent="0.25"/>
    <row r="238" ht="16.149999999999999" customHeight="1" x14ac:dyDescent="0.25"/>
    <row r="239" ht="16.149999999999999" customHeight="1" x14ac:dyDescent="0.25"/>
    <row r="240" ht="16.149999999999999" customHeight="1" x14ac:dyDescent="0.25"/>
    <row r="241" ht="16.149999999999999" customHeight="1" x14ac:dyDescent="0.25"/>
    <row r="242" ht="16.149999999999999" customHeight="1" x14ac:dyDescent="0.25"/>
    <row r="243" ht="16.149999999999999" customHeight="1" x14ac:dyDescent="0.25"/>
    <row r="244" ht="16.149999999999999" customHeight="1" x14ac:dyDescent="0.25"/>
    <row r="245" ht="16.149999999999999" customHeight="1" x14ac:dyDescent="0.25"/>
    <row r="246" ht="16.149999999999999" customHeight="1" x14ac:dyDescent="0.25"/>
    <row r="247" ht="16.149999999999999" customHeight="1" x14ac:dyDescent="0.25"/>
    <row r="248" ht="16.149999999999999" customHeight="1" x14ac:dyDescent="0.25"/>
    <row r="249" ht="16.149999999999999" customHeight="1" x14ac:dyDescent="0.25"/>
    <row r="250" ht="16.149999999999999" customHeight="1" x14ac:dyDescent="0.25"/>
    <row r="251" ht="16.149999999999999" customHeight="1" x14ac:dyDescent="0.25"/>
    <row r="252" ht="16.149999999999999" customHeight="1" x14ac:dyDescent="0.25"/>
    <row r="253" ht="16.149999999999999" customHeight="1" x14ac:dyDescent="0.25"/>
    <row r="254" ht="16.149999999999999" customHeight="1" x14ac:dyDescent="0.25"/>
    <row r="255" ht="16.149999999999999" customHeight="1" x14ac:dyDescent="0.25"/>
    <row r="256" ht="16.149999999999999" customHeight="1" x14ac:dyDescent="0.25"/>
    <row r="257" ht="16.149999999999999" customHeight="1" x14ac:dyDescent="0.25"/>
    <row r="258" ht="16.149999999999999" customHeight="1" x14ac:dyDescent="0.25"/>
    <row r="259" ht="16.149999999999999" customHeight="1" x14ac:dyDescent="0.25"/>
    <row r="260" ht="16.149999999999999" customHeight="1" x14ac:dyDescent="0.25"/>
    <row r="261" ht="16.149999999999999" customHeight="1" x14ac:dyDescent="0.25"/>
    <row r="262" ht="16.149999999999999" customHeight="1" x14ac:dyDescent="0.25"/>
    <row r="263" ht="16.149999999999999" customHeight="1" x14ac:dyDescent="0.25"/>
    <row r="264" ht="16.149999999999999" customHeight="1" x14ac:dyDescent="0.25"/>
    <row r="265" ht="16.149999999999999" customHeight="1" x14ac:dyDescent="0.25"/>
    <row r="266" ht="16.149999999999999" customHeight="1" x14ac:dyDescent="0.25"/>
    <row r="267" ht="16.149999999999999" customHeight="1" x14ac:dyDescent="0.25"/>
    <row r="268" ht="16.149999999999999" customHeight="1" x14ac:dyDescent="0.25"/>
    <row r="269" ht="16.149999999999999" customHeight="1" x14ac:dyDescent="0.25"/>
    <row r="270" ht="16.149999999999999" customHeight="1" x14ac:dyDescent="0.25"/>
    <row r="271" ht="16.149999999999999" customHeight="1" x14ac:dyDescent="0.25"/>
    <row r="272" ht="16.149999999999999" customHeight="1" x14ac:dyDescent="0.25"/>
    <row r="273" ht="16.149999999999999" customHeight="1" x14ac:dyDescent="0.25"/>
    <row r="274" ht="16.149999999999999" customHeight="1" x14ac:dyDescent="0.25"/>
    <row r="275" ht="16.149999999999999" customHeight="1" x14ac:dyDescent="0.25"/>
    <row r="276" ht="16.149999999999999" customHeight="1" x14ac:dyDescent="0.25"/>
    <row r="277" ht="16.149999999999999" customHeight="1" x14ac:dyDescent="0.25"/>
    <row r="278" ht="16.149999999999999" customHeight="1" x14ac:dyDescent="0.25"/>
    <row r="279" ht="16.149999999999999" customHeight="1" x14ac:dyDescent="0.25"/>
    <row r="280" ht="16.149999999999999" customHeight="1" x14ac:dyDescent="0.25"/>
    <row r="281" ht="16.149999999999999" customHeight="1" x14ac:dyDescent="0.25"/>
    <row r="282" ht="16.149999999999999" customHeight="1" x14ac:dyDescent="0.25"/>
    <row r="283" ht="16.149999999999999" customHeight="1" x14ac:dyDescent="0.25"/>
    <row r="284" ht="16.149999999999999" customHeight="1" x14ac:dyDescent="0.25"/>
    <row r="285" ht="16.149999999999999" customHeight="1" x14ac:dyDescent="0.25"/>
    <row r="286" ht="16.149999999999999" customHeight="1" x14ac:dyDescent="0.25"/>
    <row r="287" ht="16.149999999999999" customHeight="1" x14ac:dyDescent="0.25"/>
    <row r="288" ht="16.149999999999999" customHeight="1" x14ac:dyDescent="0.25"/>
    <row r="289" ht="16.149999999999999" customHeight="1" x14ac:dyDescent="0.25"/>
    <row r="290" ht="16.149999999999999" customHeight="1" x14ac:dyDescent="0.25"/>
    <row r="291" ht="16.149999999999999" customHeight="1" x14ac:dyDescent="0.25"/>
    <row r="292" ht="16.149999999999999" customHeight="1" x14ac:dyDescent="0.25"/>
    <row r="293" ht="16.149999999999999" customHeight="1" x14ac:dyDescent="0.25"/>
    <row r="294" ht="16.149999999999999" customHeight="1" x14ac:dyDescent="0.25"/>
  </sheetData>
  <mergeCells count="8">
    <mergeCell ref="G1:H1"/>
    <mergeCell ref="G2:H2"/>
    <mergeCell ref="F8:H8"/>
    <mergeCell ref="C8:E8"/>
    <mergeCell ref="A8:B8"/>
    <mergeCell ref="A4:H4"/>
    <mergeCell ref="A6:H6"/>
    <mergeCell ref="A7:H7"/>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5">
    <pageSetUpPr fitToPage="1"/>
  </sheetPr>
  <dimension ref="A1:I29"/>
  <sheetViews>
    <sheetView zoomScale="85" zoomScaleNormal="85" workbookViewId="0">
      <selection activeCell="A9" sqref="A9:C10"/>
    </sheetView>
  </sheetViews>
  <sheetFormatPr defaultRowHeight="12.5" x14ac:dyDescent="0.25"/>
  <cols>
    <col min="1" max="1" width="9.54296875" customWidth="1"/>
    <col min="3" max="3" width="13" customWidth="1"/>
    <col min="4" max="4" width="15.7265625" hidden="1" customWidth="1"/>
    <col min="5" max="5" width="16.7265625" customWidth="1"/>
    <col min="6" max="6" width="18.7265625" customWidth="1"/>
    <col min="7" max="7" width="20.7265625" customWidth="1"/>
    <col min="8" max="8" width="16.7265625" customWidth="1"/>
    <col min="9" max="9" width="18" customWidth="1"/>
  </cols>
  <sheetData>
    <row r="1" spans="1:9" x14ac:dyDescent="0.25">
      <c r="A1" s="619">
        <f>Title!B12</f>
        <v>0</v>
      </c>
      <c r="B1" s="2"/>
      <c r="C1" s="2"/>
      <c r="D1" s="2"/>
      <c r="E1" s="2"/>
      <c r="F1" s="2"/>
      <c r="G1" s="2"/>
      <c r="I1" s="623" t="str">
        <f>'38'!G1</f>
        <v>For The Year Ended</v>
      </c>
    </row>
    <row r="2" spans="1:9" ht="13" thickBot="1" x14ac:dyDescent="0.3">
      <c r="A2" t="s">
        <v>8</v>
      </c>
      <c r="B2" s="2"/>
      <c r="C2" s="2"/>
      <c r="D2" s="2"/>
      <c r="E2" s="2"/>
      <c r="F2" s="2"/>
      <c r="G2" s="2"/>
      <c r="I2" s="165">
        <f>'41'!H2</f>
        <v>45657</v>
      </c>
    </row>
    <row r="3" spans="1:9" ht="13" x14ac:dyDescent="0.3">
      <c r="A3" s="895" t="s">
        <v>476</v>
      </c>
      <c r="B3" s="895"/>
      <c r="C3" s="895"/>
      <c r="D3" s="895"/>
      <c r="E3" s="895"/>
      <c r="F3" s="895"/>
      <c r="G3" s="895"/>
      <c r="H3" s="895"/>
      <c r="I3" s="895"/>
    </row>
    <row r="4" spans="1:9" ht="13" x14ac:dyDescent="0.3">
      <c r="A4" s="1320" t="s">
        <v>456</v>
      </c>
      <c r="B4" s="1320"/>
      <c r="C4" s="1320"/>
      <c r="D4" s="1320"/>
      <c r="E4" s="1320"/>
      <c r="F4" s="1320"/>
      <c r="G4" s="1320"/>
      <c r="H4" s="1320"/>
      <c r="I4" s="1320"/>
    </row>
    <row r="5" spans="1:9" ht="12.75" customHeight="1" x14ac:dyDescent="0.3">
      <c r="A5" s="1320" t="s">
        <v>477</v>
      </c>
      <c r="B5" s="1320"/>
      <c r="C5" s="1320"/>
      <c r="D5" s="1320"/>
      <c r="E5" s="1320"/>
      <c r="F5" s="1320"/>
      <c r="G5" s="1320"/>
      <c r="H5" s="1320"/>
      <c r="I5" s="1320"/>
    </row>
    <row r="6" spans="1:9" ht="24" customHeight="1" x14ac:dyDescent="0.3">
      <c r="A6" s="1320" t="s">
        <v>2062</v>
      </c>
      <c r="B6" s="1320"/>
      <c r="C6" s="1320"/>
      <c r="D6" s="1320"/>
      <c r="E6" s="1320"/>
      <c r="F6" s="1320"/>
      <c r="G6" s="1320"/>
      <c r="H6" s="1320"/>
      <c r="I6" s="1320"/>
    </row>
    <row r="7" spans="1:9" ht="24" customHeight="1" x14ac:dyDescent="0.3">
      <c r="A7" s="1320" t="s">
        <v>2070</v>
      </c>
      <c r="B7" s="1320"/>
      <c r="C7" s="1320"/>
      <c r="D7" s="1320"/>
      <c r="E7" s="1320"/>
      <c r="F7" s="1320"/>
      <c r="G7" s="1320"/>
      <c r="H7" s="1320"/>
      <c r="I7" s="1320"/>
    </row>
    <row r="8" spans="1:9" ht="13.5" thickBot="1" x14ac:dyDescent="0.35">
      <c r="A8" s="1548" t="s">
        <v>478</v>
      </c>
      <c r="B8" s="1548"/>
      <c r="C8" s="1548"/>
      <c r="D8" s="1548"/>
      <c r="E8" s="1548"/>
      <c r="F8" s="1548"/>
      <c r="G8" s="1548"/>
      <c r="H8" s="1548"/>
      <c r="I8" s="1548"/>
    </row>
    <row r="9" spans="1:9" ht="13.5" customHeight="1" thickBot="1" x14ac:dyDescent="0.3">
      <c r="A9" s="1094" t="s">
        <v>2064</v>
      </c>
      <c r="B9" s="1095"/>
      <c r="C9" s="1096"/>
      <c r="D9" s="1092" t="s">
        <v>423</v>
      </c>
      <c r="E9" s="1556" t="s">
        <v>2065</v>
      </c>
      <c r="F9" s="1556" t="s">
        <v>2066</v>
      </c>
      <c r="G9" s="68" t="s">
        <v>424</v>
      </c>
      <c r="H9" s="1092" t="s">
        <v>2068</v>
      </c>
      <c r="I9" s="1092" t="s">
        <v>2069</v>
      </c>
    </row>
    <row r="10" spans="1:9" ht="25.5" thickBot="1" x14ac:dyDescent="0.3">
      <c r="A10" s="1097"/>
      <c r="B10" s="1098"/>
      <c r="C10" s="1099"/>
      <c r="D10" s="1093"/>
      <c r="E10" s="1093"/>
      <c r="F10" s="1093"/>
      <c r="G10" s="65" t="s">
        <v>2067</v>
      </c>
      <c r="H10" s="1093"/>
      <c r="I10" s="1093"/>
    </row>
    <row r="11" spans="1:9" ht="16.149999999999999" customHeight="1" x14ac:dyDescent="0.3">
      <c r="A11" s="1549"/>
      <c r="B11" s="1555"/>
      <c r="C11" s="1550"/>
      <c r="D11" s="403"/>
      <c r="E11" s="229"/>
      <c r="F11" s="229"/>
      <c r="G11" s="229"/>
      <c r="H11" s="229"/>
      <c r="I11" s="229"/>
    </row>
    <row r="12" spans="1:9" ht="16.149999999999999" customHeight="1" x14ac:dyDescent="0.25">
      <c r="A12" s="1188"/>
      <c r="B12" s="1189"/>
      <c r="C12" s="1190"/>
      <c r="D12" s="248"/>
      <c r="E12" s="248"/>
      <c r="F12" s="248"/>
      <c r="G12" s="248"/>
      <c r="H12" s="248"/>
      <c r="I12" s="248"/>
    </row>
    <row r="13" spans="1:9" ht="16.149999999999999" customHeight="1" x14ac:dyDescent="0.25">
      <c r="A13" s="1188"/>
      <c r="B13" s="1189"/>
      <c r="C13" s="1190"/>
      <c r="D13" s="248"/>
      <c r="E13" s="248"/>
      <c r="F13" s="248"/>
      <c r="G13" s="248"/>
      <c r="H13" s="248"/>
      <c r="I13" s="248"/>
    </row>
    <row r="14" spans="1:9" ht="16.149999999999999" customHeight="1" x14ac:dyDescent="0.25">
      <c r="A14" s="1188"/>
      <c r="B14" s="1189"/>
      <c r="C14" s="1190"/>
      <c r="D14" s="248"/>
      <c r="E14" s="248"/>
      <c r="F14" s="248"/>
      <c r="G14" s="248"/>
      <c r="H14" s="248"/>
      <c r="I14" s="248"/>
    </row>
    <row r="15" spans="1:9" ht="16.149999999999999" customHeight="1" x14ac:dyDescent="0.25">
      <c r="A15" s="1188"/>
      <c r="B15" s="1189"/>
      <c r="C15" s="1190"/>
      <c r="D15" s="248"/>
      <c r="E15" s="248"/>
      <c r="F15" s="248"/>
      <c r="G15" s="248"/>
      <c r="H15" s="248"/>
      <c r="I15" s="248"/>
    </row>
    <row r="16" spans="1:9" ht="16.149999999999999" customHeight="1" x14ac:dyDescent="0.25">
      <c r="A16" s="1188"/>
      <c r="B16" s="1189"/>
      <c r="C16" s="1190"/>
      <c r="D16" s="248"/>
      <c r="E16" s="248"/>
      <c r="F16" s="248"/>
      <c r="G16" s="248"/>
      <c r="H16" s="248"/>
      <c r="I16" s="248"/>
    </row>
    <row r="17" spans="1:9" ht="16.149999999999999" customHeight="1" x14ac:dyDescent="0.25">
      <c r="A17" s="1188"/>
      <c r="B17" s="1189"/>
      <c r="C17" s="1190"/>
      <c r="D17" s="248"/>
      <c r="E17" s="248"/>
      <c r="F17" s="248"/>
      <c r="G17" s="248"/>
      <c r="H17" s="248"/>
      <c r="I17" s="248"/>
    </row>
    <row r="18" spans="1:9" ht="16.149999999999999" customHeight="1" x14ac:dyDescent="0.25">
      <c r="A18" s="1188"/>
      <c r="B18" s="1189"/>
      <c r="C18" s="1190"/>
      <c r="D18" s="248"/>
      <c r="E18" s="248"/>
      <c r="F18" s="248"/>
      <c r="G18" s="248"/>
      <c r="H18" s="248"/>
      <c r="I18" s="248"/>
    </row>
    <row r="19" spans="1:9" ht="16.149999999999999" customHeight="1" x14ac:dyDescent="0.25">
      <c r="A19" s="1188"/>
      <c r="B19" s="1189"/>
      <c r="C19" s="1190"/>
      <c r="D19" s="248"/>
      <c r="E19" s="248"/>
      <c r="F19" s="248"/>
      <c r="G19" s="248"/>
      <c r="H19" s="248"/>
      <c r="I19" s="248"/>
    </row>
    <row r="20" spans="1:9" ht="16.149999999999999" customHeight="1" x14ac:dyDescent="0.25">
      <c r="A20" s="1188"/>
      <c r="B20" s="1189"/>
      <c r="C20" s="1190"/>
      <c r="D20" s="248"/>
      <c r="E20" s="248"/>
      <c r="F20" s="248"/>
      <c r="G20" s="248"/>
      <c r="H20" s="248"/>
      <c r="I20" s="248"/>
    </row>
    <row r="21" spans="1:9" ht="16.149999999999999" customHeight="1" x14ac:dyDescent="0.25">
      <c r="A21" s="1188"/>
      <c r="B21" s="1189"/>
      <c r="C21" s="1190"/>
      <c r="D21" s="248"/>
      <c r="E21" s="248"/>
      <c r="F21" s="248"/>
      <c r="G21" s="248"/>
      <c r="H21" s="248"/>
      <c r="I21" s="248"/>
    </row>
    <row r="22" spans="1:9" ht="16.149999999999999" customHeight="1" x14ac:dyDescent="0.25">
      <c r="A22" s="1188"/>
      <c r="B22" s="1189"/>
      <c r="C22" s="1190"/>
      <c r="D22" s="248"/>
      <c r="E22" s="248"/>
      <c r="F22" s="248"/>
      <c r="G22" s="248"/>
      <c r="H22" s="248"/>
      <c r="I22" s="248"/>
    </row>
    <row r="23" spans="1:9" ht="16.149999999999999" customHeight="1" x14ac:dyDescent="0.25">
      <c r="A23" s="1188"/>
      <c r="B23" s="1189"/>
      <c r="C23" s="1190"/>
      <c r="D23" s="248"/>
      <c r="E23" s="248"/>
      <c r="F23" s="248"/>
      <c r="G23" s="248"/>
      <c r="H23" s="248"/>
      <c r="I23" s="248"/>
    </row>
    <row r="24" spans="1:9" ht="16.149999999999999" customHeight="1" x14ac:dyDescent="0.25">
      <c r="A24" s="1188"/>
      <c r="B24" s="1189"/>
      <c r="C24" s="1190"/>
      <c r="D24" s="248"/>
      <c r="E24" s="248"/>
      <c r="F24" s="248"/>
      <c r="G24" s="248"/>
      <c r="H24" s="248"/>
      <c r="I24" s="248"/>
    </row>
    <row r="25" spans="1:9" ht="16.149999999999999" customHeight="1" x14ac:dyDescent="0.25">
      <c r="A25" s="1188"/>
      <c r="B25" s="1189"/>
      <c r="C25" s="1190"/>
      <c r="D25" s="248"/>
      <c r="E25" s="248"/>
      <c r="F25" s="248"/>
      <c r="G25" s="248"/>
      <c r="H25" s="248"/>
      <c r="I25" s="248"/>
    </row>
    <row r="26" spans="1:9" ht="16.149999999999999" customHeight="1" x14ac:dyDescent="0.25">
      <c r="A26" s="1188"/>
      <c r="B26" s="1189"/>
      <c r="C26" s="1190"/>
      <c r="D26" s="248"/>
      <c r="E26" s="248"/>
      <c r="F26" s="248"/>
      <c r="G26" s="248"/>
      <c r="H26" s="248"/>
      <c r="I26" s="248"/>
    </row>
    <row r="27" spans="1:9" ht="16.149999999999999" customHeight="1" x14ac:dyDescent="0.25">
      <c r="A27" s="1188"/>
      <c r="B27" s="1189"/>
      <c r="C27" s="1190"/>
      <c r="D27" s="248"/>
      <c r="E27" s="248"/>
      <c r="F27" s="248"/>
      <c r="G27" s="248"/>
      <c r="H27" s="248"/>
      <c r="I27" s="248"/>
    </row>
    <row r="28" spans="1:9" ht="16.149999999999999" customHeight="1" thickBot="1" x14ac:dyDescent="0.3">
      <c r="A28" s="1546"/>
      <c r="B28" s="1554"/>
      <c r="C28" s="1547"/>
      <c r="D28" s="249"/>
      <c r="E28" s="249"/>
      <c r="F28" s="249"/>
      <c r="G28" s="249"/>
      <c r="H28" s="249"/>
      <c r="I28" s="249"/>
    </row>
    <row r="29" spans="1:9" ht="13" x14ac:dyDescent="0.3">
      <c r="A29" s="1112" t="s">
        <v>1706</v>
      </c>
      <c r="B29" s="1112"/>
      <c r="C29" s="1112"/>
      <c r="D29" s="1112"/>
      <c r="E29" s="1112"/>
      <c r="F29" s="1112"/>
      <c r="G29" s="1112"/>
      <c r="H29" s="1112"/>
      <c r="I29" s="1112"/>
    </row>
  </sheetData>
  <mergeCells count="31">
    <mergeCell ref="A3:I3"/>
    <mergeCell ref="A4:I4"/>
    <mergeCell ref="A9:C10"/>
    <mergeCell ref="D9:D10"/>
    <mergeCell ref="E9:E10"/>
    <mergeCell ref="F9:F10"/>
    <mergeCell ref="A5:I5"/>
    <mergeCell ref="A6:I6"/>
    <mergeCell ref="A7:I7"/>
    <mergeCell ref="A8:I8"/>
    <mergeCell ref="A20:C20"/>
    <mergeCell ref="A11:C11"/>
    <mergeCell ref="A12:C12"/>
    <mergeCell ref="H9:H10"/>
    <mergeCell ref="I9:I10"/>
    <mergeCell ref="A13:C13"/>
    <mergeCell ref="A14:C14"/>
    <mergeCell ref="A15:C15"/>
    <mergeCell ref="A16:C16"/>
    <mergeCell ref="A17:C17"/>
    <mergeCell ref="A18:C18"/>
    <mergeCell ref="A19:C19"/>
    <mergeCell ref="A21:C21"/>
    <mergeCell ref="A22:C22"/>
    <mergeCell ref="A27:C27"/>
    <mergeCell ref="A28:C28"/>
    <mergeCell ref="A29:I29"/>
    <mergeCell ref="A23:C23"/>
    <mergeCell ref="A24:C24"/>
    <mergeCell ref="A25:C25"/>
    <mergeCell ref="A26:C26"/>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6">
    <pageSetUpPr fitToPage="1"/>
  </sheetPr>
  <dimension ref="A1:I65"/>
  <sheetViews>
    <sheetView zoomScale="85" zoomScaleNormal="85" workbookViewId="0">
      <selection activeCell="A9" sqref="A9:C10"/>
    </sheetView>
  </sheetViews>
  <sheetFormatPr defaultRowHeight="12.5" x14ac:dyDescent="0.25"/>
  <cols>
    <col min="1" max="1" width="9.54296875" customWidth="1"/>
    <col min="3" max="3" width="13" customWidth="1"/>
    <col min="4" max="4" width="15.7265625" hidden="1" customWidth="1"/>
    <col min="5" max="5" width="16.7265625" customWidth="1"/>
    <col min="6" max="6" width="18.7265625" customWidth="1"/>
    <col min="7" max="7" width="20.7265625" customWidth="1"/>
    <col min="8" max="8" width="16.7265625" customWidth="1"/>
    <col min="9" max="9" width="18" customWidth="1"/>
  </cols>
  <sheetData>
    <row r="1" spans="1:9" x14ac:dyDescent="0.25">
      <c r="A1" s="619">
        <f>Title!B12</f>
        <v>0</v>
      </c>
      <c r="B1" s="2"/>
      <c r="C1" s="2"/>
      <c r="D1" s="2"/>
      <c r="E1" s="2"/>
      <c r="F1" s="2"/>
      <c r="G1" s="2"/>
      <c r="I1" s="623" t="str">
        <f>'38'!G1</f>
        <v>For The Year Ended</v>
      </c>
    </row>
    <row r="2" spans="1:9" ht="13" thickBot="1" x14ac:dyDescent="0.3">
      <c r="A2" t="s">
        <v>8</v>
      </c>
      <c r="B2" s="2"/>
      <c r="C2" s="2"/>
      <c r="D2" s="2"/>
      <c r="E2" s="2"/>
      <c r="F2" s="2"/>
      <c r="G2" s="2"/>
      <c r="I2" s="165">
        <f>'41'!H2</f>
        <v>45657</v>
      </c>
    </row>
    <row r="3" spans="1:9" ht="13" x14ac:dyDescent="0.3">
      <c r="A3" s="895" t="s">
        <v>1938</v>
      </c>
      <c r="B3" s="895"/>
      <c r="C3" s="895"/>
      <c r="D3" s="895"/>
      <c r="E3" s="895"/>
      <c r="F3" s="895"/>
      <c r="G3" s="895"/>
      <c r="H3" s="895"/>
      <c r="I3" s="895"/>
    </row>
    <row r="4" spans="1:9" ht="13" x14ac:dyDescent="0.3">
      <c r="A4" s="1320" t="s">
        <v>456</v>
      </c>
      <c r="B4" s="1320"/>
      <c r="C4" s="1320"/>
      <c r="D4" s="1320"/>
      <c r="E4" s="1320"/>
      <c r="F4" s="1320"/>
      <c r="G4" s="1320"/>
      <c r="H4" s="1320"/>
      <c r="I4" s="1320"/>
    </row>
    <row r="5" spans="1:9" ht="12.75" customHeight="1" x14ac:dyDescent="0.3">
      <c r="A5" s="1320" t="s">
        <v>477</v>
      </c>
      <c r="B5" s="1320"/>
      <c r="C5" s="1320"/>
      <c r="D5" s="1320"/>
      <c r="E5" s="1320"/>
      <c r="F5" s="1320"/>
      <c r="G5" s="1320"/>
      <c r="H5" s="1320"/>
      <c r="I5" s="1320"/>
    </row>
    <row r="6" spans="1:9" ht="24" customHeight="1" x14ac:dyDescent="0.3">
      <c r="A6" s="1320" t="s">
        <v>2062</v>
      </c>
      <c r="B6" s="1320"/>
      <c r="C6" s="1320"/>
      <c r="D6" s="1320"/>
      <c r="E6" s="1320"/>
      <c r="F6" s="1320"/>
      <c r="G6" s="1320"/>
      <c r="H6" s="1320"/>
      <c r="I6" s="1320"/>
    </row>
    <row r="7" spans="1:9" ht="24" customHeight="1" x14ac:dyDescent="0.3">
      <c r="A7" s="1320" t="s">
        <v>2063</v>
      </c>
      <c r="B7" s="1320"/>
      <c r="C7" s="1320"/>
      <c r="D7" s="1320"/>
      <c r="E7" s="1320"/>
      <c r="F7" s="1320"/>
      <c r="G7" s="1320"/>
      <c r="H7" s="1320"/>
      <c r="I7" s="1320"/>
    </row>
    <row r="8" spans="1:9" ht="13.5" thickBot="1" x14ac:dyDescent="0.35">
      <c r="A8" s="1548" t="s">
        <v>478</v>
      </c>
      <c r="B8" s="1548"/>
      <c r="C8" s="1548"/>
      <c r="D8" s="1548"/>
      <c r="E8" s="1548"/>
      <c r="F8" s="1548"/>
      <c r="G8" s="1548"/>
      <c r="H8" s="1548"/>
      <c r="I8" s="1548"/>
    </row>
    <row r="9" spans="1:9" ht="13.5" customHeight="1" thickBot="1" x14ac:dyDescent="0.3">
      <c r="A9" s="1094" t="s">
        <v>2064</v>
      </c>
      <c r="B9" s="1095"/>
      <c r="C9" s="1096"/>
      <c r="D9" s="1092" t="s">
        <v>423</v>
      </c>
      <c r="E9" s="1556" t="s">
        <v>2065</v>
      </c>
      <c r="F9" s="1556" t="s">
        <v>2066</v>
      </c>
      <c r="G9" s="68" t="s">
        <v>424</v>
      </c>
      <c r="H9" s="1092" t="s">
        <v>2068</v>
      </c>
      <c r="I9" s="1092" t="s">
        <v>2069</v>
      </c>
    </row>
    <row r="10" spans="1:9" ht="25.5" thickBot="1" x14ac:dyDescent="0.3">
      <c r="A10" s="1097"/>
      <c r="B10" s="1098"/>
      <c r="C10" s="1099"/>
      <c r="D10" s="1093"/>
      <c r="E10" s="1093"/>
      <c r="F10" s="1093"/>
      <c r="G10" s="65" t="s">
        <v>2067</v>
      </c>
      <c r="H10" s="1093"/>
      <c r="I10" s="1093"/>
    </row>
    <row r="11" spans="1:9" ht="16.149999999999999" customHeight="1" x14ac:dyDescent="0.3">
      <c r="A11" s="1549"/>
      <c r="B11" s="1555"/>
      <c r="C11" s="1550"/>
      <c r="D11" s="403"/>
      <c r="E11" s="229"/>
      <c r="F11" s="229"/>
      <c r="G11" s="229"/>
      <c r="H11" s="229"/>
      <c r="I11" s="229"/>
    </row>
    <row r="12" spans="1:9" ht="16.149999999999999" customHeight="1" x14ac:dyDescent="0.25">
      <c r="A12" s="1188"/>
      <c r="B12" s="1189"/>
      <c r="C12" s="1190"/>
      <c r="D12" s="248"/>
      <c r="E12" s="248"/>
      <c r="F12" s="248"/>
      <c r="G12" s="248"/>
      <c r="H12" s="248"/>
      <c r="I12" s="248"/>
    </row>
    <row r="13" spans="1:9" ht="16.149999999999999" customHeight="1" x14ac:dyDescent="0.25">
      <c r="A13" s="1188"/>
      <c r="B13" s="1189"/>
      <c r="C13" s="1190"/>
      <c r="D13" s="248"/>
      <c r="E13" s="248"/>
      <c r="F13" s="248"/>
      <c r="G13" s="248"/>
      <c r="H13" s="248"/>
      <c r="I13" s="248"/>
    </row>
    <row r="14" spans="1:9" ht="16.149999999999999" customHeight="1" x14ac:dyDescent="0.25">
      <c r="A14" s="1188"/>
      <c r="B14" s="1189"/>
      <c r="C14" s="1190"/>
      <c r="D14" s="248"/>
      <c r="E14" s="248"/>
      <c r="F14" s="248"/>
      <c r="G14" s="248"/>
      <c r="H14" s="248"/>
      <c r="I14" s="248"/>
    </row>
    <row r="15" spans="1:9" ht="16.149999999999999" customHeight="1" x14ac:dyDescent="0.25">
      <c r="A15" s="1188"/>
      <c r="B15" s="1189"/>
      <c r="C15" s="1190"/>
      <c r="D15" s="248"/>
      <c r="E15" s="248"/>
      <c r="F15" s="248"/>
      <c r="G15" s="248"/>
      <c r="H15" s="248"/>
      <c r="I15" s="248"/>
    </row>
    <row r="16" spans="1:9" ht="16.149999999999999" customHeight="1" x14ac:dyDescent="0.25">
      <c r="A16" s="1188"/>
      <c r="B16" s="1189"/>
      <c r="C16" s="1190"/>
      <c r="D16" s="248"/>
      <c r="E16" s="248"/>
      <c r="F16" s="248"/>
      <c r="G16" s="248"/>
      <c r="H16" s="248"/>
      <c r="I16" s="248"/>
    </row>
    <row r="17" spans="1:9" ht="16.149999999999999" customHeight="1" x14ac:dyDescent="0.25">
      <c r="A17" s="1188"/>
      <c r="B17" s="1189"/>
      <c r="C17" s="1190"/>
      <c r="D17" s="248"/>
      <c r="E17" s="248"/>
      <c r="F17" s="248"/>
      <c r="G17" s="248"/>
      <c r="H17" s="248"/>
      <c r="I17" s="248"/>
    </row>
    <row r="18" spans="1:9" ht="16.149999999999999" customHeight="1" x14ac:dyDescent="0.25">
      <c r="A18" s="1188"/>
      <c r="B18" s="1189"/>
      <c r="C18" s="1190"/>
      <c r="D18" s="248"/>
      <c r="E18" s="248"/>
      <c r="F18" s="248"/>
      <c r="G18" s="248"/>
      <c r="H18" s="248"/>
      <c r="I18" s="248"/>
    </row>
    <row r="19" spans="1:9" ht="16.149999999999999" customHeight="1" x14ac:dyDescent="0.25">
      <c r="A19" s="1188"/>
      <c r="B19" s="1189"/>
      <c r="C19" s="1190"/>
      <c r="D19" s="248"/>
      <c r="E19" s="248"/>
      <c r="F19" s="248"/>
      <c r="G19" s="248"/>
      <c r="H19" s="248"/>
      <c r="I19" s="248"/>
    </row>
    <row r="20" spans="1:9" ht="16.149999999999999" customHeight="1" x14ac:dyDescent="0.25">
      <c r="A20" s="1188"/>
      <c r="B20" s="1189"/>
      <c r="C20" s="1190"/>
      <c r="D20" s="248"/>
      <c r="E20" s="248"/>
      <c r="F20" s="248"/>
      <c r="G20" s="248"/>
      <c r="H20" s="248"/>
      <c r="I20" s="248"/>
    </row>
    <row r="21" spans="1:9" ht="16.149999999999999" customHeight="1" x14ac:dyDescent="0.25">
      <c r="A21" s="1188"/>
      <c r="B21" s="1189"/>
      <c r="C21" s="1190"/>
      <c r="D21" s="248"/>
      <c r="E21" s="248"/>
      <c r="F21" s="248"/>
      <c r="G21" s="248"/>
      <c r="H21" s="248"/>
      <c r="I21" s="248"/>
    </row>
    <row r="22" spans="1:9" ht="16.149999999999999" customHeight="1" x14ac:dyDescent="0.25">
      <c r="A22" s="1188"/>
      <c r="B22" s="1189"/>
      <c r="C22" s="1190"/>
      <c r="D22" s="248"/>
      <c r="E22" s="248"/>
      <c r="F22" s="248"/>
      <c r="G22" s="248"/>
      <c r="H22" s="248"/>
      <c r="I22" s="248"/>
    </row>
    <row r="23" spans="1:9" ht="16.149999999999999" customHeight="1" x14ac:dyDescent="0.25">
      <c r="A23" s="1188"/>
      <c r="B23" s="1189"/>
      <c r="C23" s="1190"/>
      <c r="D23" s="248"/>
      <c r="E23" s="248"/>
      <c r="F23" s="248"/>
      <c r="G23" s="248"/>
      <c r="H23" s="248"/>
      <c r="I23" s="248"/>
    </row>
    <row r="24" spans="1:9" ht="16.149999999999999" customHeight="1" x14ac:dyDescent="0.25">
      <c r="A24" s="1188"/>
      <c r="B24" s="1189"/>
      <c r="C24" s="1190"/>
      <c r="D24" s="248"/>
      <c r="E24" s="248"/>
      <c r="F24" s="248"/>
      <c r="G24" s="248"/>
      <c r="H24" s="248"/>
      <c r="I24" s="248"/>
    </row>
    <row r="25" spans="1:9" ht="16.149999999999999" customHeight="1" x14ac:dyDescent="0.25">
      <c r="A25" s="1188"/>
      <c r="B25" s="1189"/>
      <c r="C25" s="1190"/>
      <c r="D25" s="248"/>
      <c r="E25" s="248"/>
      <c r="F25" s="248"/>
      <c r="G25" s="248"/>
      <c r="H25" s="248"/>
      <c r="I25" s="248"/>
    </row>
    <row r="26" spans="1:9" ht="16.149999999999999" customHeight="1" x14ac:dyDescent="0.25">
      <c r="A26" s="1188"/>
      <c r="B26" s="1189"/>
      <c r="C26" s="1190"/>
      <c r="D26" s="248"/>
      <c r="E26" s="248"/>
      <c r="F26" s="248"/>
      <c r="G26" s="248"/>
      <c r="H26" s="248"/>
      <c r="I26" s="248"/>
    </row>
    <row r="27" spans="1:9" ht="16.149999999999999" customHeight="1" x14ac:dyDescent="0.25">
      <c r="A27" s="1188"/>
      <c r="B27" s="1189"/>
      <c r="C27" s="1190"/>
      <c r="D27" s="248"/>
      <c r="E27" s="248"/>
      <c r="F27" s="248"/>
      <c r="G27" s="248"/>
      <c r="H27" s="248"/>
      <c r="I27" s="248"/>
    </row>
    <row r="28" spans="1:9" ht="16.149999999999999" customHeight="1" x14ac:dyDescent="0.25">
      <c r="A28" s="1188"/>
      <c r="B28" s="1189"/>
      <c r="C28" s="1190"/>
      <c r="D28" s="248"/>
      <c r="E28" s="248"/>
      <c r="F28" s="248"/>
      <c r="G28" s="248"/>
      <c r="H28" s="248"/>
      <c r="I28" s="248"/>
    </row>
    <row r="29" spans="1:9" ht="16.149999999999999" customHeight="1" thickBot="1" x14ac:dyDescent="0.3">
      <c r="A29" s="1546"/>
      <c r="B29" s="1554"/>
      <c r="C29" s="1547"/>
      <c r="D29" s="249"/>
      <c r="E29" s="249"/>
      <c r="F29" s="249"/>
      <c r="G29" s="249"/>
      <c r="H29" s="249"/>
      <c r="I29" s="249"/>
    </row>
    <row r="30" spans="1:9" ht="16.149999999999999" customHeight="1" x14ac:dyDescent="0.25"/>
    <row r="31" spans="1:9" ht="16.149999999999999" customHeight="1" x14ac:dyDescent="0.25"/>
    <row r="32" spans="1:9" ht="16.149999999999999" customHeight="1" x14ac:dyDescent="0.25"/>
    <row r="33" ht="16.149999999999999" customHeight="1" x14ac:dyDescent="0.25"/>
    <row r="34" ht="16.149999999999999" customHeight="1" x14ac:dyDescent="0.25"/>
    <row r="35" ht="16.149999999999999" customHeight="1" x14ac:dyDescent="0.25"/>
    <row r="36" ht="16.149999999999999" customHeight="1" x14ac:dyDescent="0.25"/>
    <row r="37" ht="16.149999999999999" customHeight="1" x14ac:dyDescent="0.25"/>
    <row r="38" ht="16.149999999999999" customHeight="1" x14ac:dyDescent="0.25"/>
    <row r="39" ht="16.149999999999999" customHeight="1" x14ac:dyDescent="0.25"/>
    <row r="40" ht="16.149999999999999" customHeight="1" x14ac:dyDescent="0.25"/>
    <row r="41" ht="16.149999999999999" customHeight="1" x14ac:dyDescent="0.25"/>
    <row r="42" ht="16.149999999999999" customHeight="1" x14ac:dyDescent="0.25"/>
    <row r="43" ht="16.149999999999999" customHeight="1" x14ac:dyDescent="0.25"/>
    <row r="44" ht="16.149999999999999" customHeight="1" x14ac:dyDescent="0.25"/>
    <row r="45" ht="16.149999999999999" customHeight="1" x14ac:dyDescent="0.25"/>
    <row r="46" ht="16.149999999999999" customHeight="1" x14ac:dyDescent="0.25"/>
    <row r="47" ht="16.149999999999999" customHeight="1" x14ac:dyDescent="0.25"/>
    <row r="48"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sheetData>
  <mergeCells count="31">
    <mergeCell ref="A27:C27"/>
    <mergeCell ref="A28:C28"/>
    <mergeCell ref="A29:C29"/>
    <mergeCell ref="A23:C23"/>
    <mergeCell ref="A24:C24"/>
    <mergeCell ref="A25:C25"/>
    <mergeCell ref="A26:C26"/>
    <mergeCell ref="A19:C19"/>
    <mergeCell ref="A20:C20"/>
    <mergeCell ref="A21:C21"/>
    <mergeCell ref="A22:C22"/>
    <mergeCell ref="A15:C15"/>
    <mergeCell ref="A16:C16"/>
    <mergeCell ref="A17:C17"/>
    <mergeCell ref="A18:C18"/>
    <mergeCell ref="A11:C11"/>
    <mergeCell ref="A12:C12"/>
    <mergeCell ref="A13:C13"/>
    <mergeCell ref="A14:C14"/>
    <mergeCell ref="A8:I8"/>
    <mergeCell ref="A9:C10"/>
    <mergeCell ref="D9:D10"/>
    <mergeCell ref="E9:E10"/>
    <mergeCell ref="F9:F10"/>
    <mergeCell ref="H9:H10"/>
    <mergeCell ref="I9:I10"/>
    <mergeCell ref="A3:I3"/>
    <mergeCell ref="A5:I5"/>
    <mergeCell ref="A6:I6"/>
    <mergeCell ref="A7:I7"/>
    <mergeCell ref="A4:I4"/>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48"/>
  <sheetViews>
    <sheetView workbookViewId="0">
      <selection activeCell="C5" sqref="C5"/>
    </sheetView>
  </sheetViews>
  <sheetFormatPr defaultColWidth="9.26953125" defaultRowHeight="12.5" x14ac:dyDescent="0.25"/>
  <cols>
    <col min="1" max="1" width="39.54296875" style="78" customWidth="1"/>
    <col min="2" max="2" width="33.54296875" style="78" bestFit="1" customWidth="1"/>
    <col min="3" max="3" width="17.7265625" style="78" bestFit="1" customWidth="1"/>
    <col min="4" max="16384" width="9.26953125" style="78"/>
  </cols>
  <sheetData>
    <row r="1" spans="1:3" x14ac:dyDescent="0.25">
      <c r="A1" s="621">
        <f>Title!B12</f>
        <v>0</v>
      </c>
      <c r="B1" s="603"/>
      <c r="C1" s="622" t="s">
        <v>520</v>
      </c>
    </row>
    <row r="2" spans="1:3" ht="13" thickBot="1" x14ac:dyDescent="0.3">
      <c r="A2" s="78" t="s">
        <v>8</v>
      </c>
      <c r="C2" s="604">
        <f>'3'!D2</f>
        <v>45657</v>
      </c>
    </row>
    <row r="4" spans="1:3" ht="20" x14ac:dyDescent="0.4">
      <c r="A4" s="935" t="s">
        <v>521</v>
      </c>
      <c r="B4" s="936"/>
      <c r="C4" s="937"/>
    </row>
    <row r="5" spans="1:3" ht="22.5" customHeight="1" x14ac:dyDescent="0.25">
      <c r="A5" s="941" t="s">
        <v>1792</v>
      </c>
      <c r="B5" s="942"/>
      <c r="C5" s="600"/>
    </row>
    <row r="6" spans="1:3" x14ac:dyDescent="0.25">
      <c r="A6" s="941"/>
      <c r="B6" s="942"/>
      <c r="C6" s="600"/>
    </row>
    <row r="7" spans="1:3" x14ac:dyDescent="0.25">
      <c r="A7" s="941"/>
      <c r="B7" s="942"/>
      <c r="C7" s="600"/>
    </row>
    <row r="8" spans="1:3" x14ac:dyDescent="0.25">
      <c r="A8" s="941"/>
      <c r="B8" s="942"/>
      <c r="C8" s="600"/>
    </row>
    <row r="9" spans="1:3" x14ac:dyDescent="0.25">
      <c r="A9" s="941"/>
      <c r="B9" s="942"/>
      <c r="C9" s="600"/>
    </row>
    <row r="10" spans="1:3" x14ac:dyDescent="0.25">
      <c r="A10" s="941"/>
      <c r="B10" s="942"/>
      <c r="C10" s="600"/>
    </row>
    <row r="11" spans="1:3" x14ac:dyDescent="0.25">
      <c r="A11" s="941"/>
      <c r="B11" s="942"/>
      <c r="C11" s="600"/>
    </row>
    <row r="12" spans="1:3" x14ac:dyDescent="0.25">
      <c r="A12" s="941"/>
      <c r="B12" s="942"/>
      <c r="C12" s="600"/>
    </row>
    <row r="13" spans="1:3" x14ac:dyDescent="0.25">
      <c r="A13" s="943"/>
      <c r="B13" s="944"/>
      <c r="C13" s="605"/>
    </row>
    <row r="14" spans="1:3" ht="13" x14ac:dyDescent="0.25">
      <c r="A14" s="938" t="s">
        <v>522</v>
      </c>
      <c r="B14" s="939"/>
      <c r="C14" s="940"/>
    </row>
    <row r="15" spans="1:3" x14ac:dyDescent="0.25">
      <c r="A15" s="54" t="s">
        <v>523</v>
      </c>
      <c r="B15" s="47" t="s">
        <v>524</v>
      </c>
      <c r="C15" s="606" t="s">
        <v>525</v>
      </c>
    </row>
    <row r="16" spans="1:3" x14ac:dyDescent="0.25">
      <c r="A16" s="607"/>
      <c r="B16" s="607"/>
      <c r="C16" s="608"/>
    </row>
    <row r="17" spans="1:3" x14ac:dyDescent="0.25">
      <c r="A17" s="607"/>
      <c r="B17" s="607"/>
      <c r="C17" s="609"/>
    </row>
    <row r="18" spans="1:3" x14ac:dyDescent="0.25">
      <c r="A18" s="607"/>
      <c r="B18" s="607"/>
      <c r="C18" s="608"/>
    </row>
    <row r="19" spans="1:3" x14ac:dyDescent="0.25">
      <c r="A19" s="607" t="s">
        <v>77</v>
      </c>
      <c r="B19" s="607" t="s">
        <v>77</v>
      </c>
      <c r="C19" s="608"/>
    </row>
    <row r="20" spans="1:3" x14ac:dyDescent="0.25">
      <c r="A20" s="607"/>
      <c r="B20" s="607" t="s">
        <v>77</v>
      </c>
      <c r="C20" s="608"/>
    </row>
    <row r="21" spans="1:3" x14ac:dyDescent="0.25">
      <c r="A21" s="607"/>
      <c r="B21" s="607"/>
      <c r="C21" s="608"/>
    </row>
    <row r="22" spans="1:3" x14ac:dyDescent="0.25">
      <c r="A22" s="607"/>
      <c r="B22" s="607"/>
      <c r="C22" s="608"/>
    </row>
    <row r="23" spans="1:3" x14ac:dyDescent="0.25">
      <c r="A23" s="607"/>
      <c r="B23" s="607"/>
      <c r="C23" s="608"/>
    </row>
    <row r="24" spans="1:3" x14ac:dyDescent="0.25">
      <c r="A24" s="607"/>
      <c r="B24" s="607"/>
      <c r="C24" s="608"/>
    </row>
    <row r="25" spans="1:3" ht="13" thickBot="1" x14ac:dyDescent="0.3">
      <c r="A25" s="610"/>
      <c r="B25" s="611"/>
      <c r="C25" s="612"/>
    </row>
    <row r="26" spans="1:3" ht="13" x14ac:dyDescent="0.25">
      <c r="A26" s="932" t="s">
        <v>526</v>
      </c>
      <c r="B26" s="933"/>
      <c r="C26" s="934"/>
    </row>
    <row r="27" spans="1:3" x14ac:dyDescent="0.25">
      <c r="A27" s="54" t="s">
        <v>523</v>
      </c>
      <c r="B27" s="47" t="s">
        <v>527</v>
      </c>
      <c r="C27" s="606" t="s">
        <v>525</v>
      </c>
    </row>
    <row r="28" spans="1:3" x14ac:dyDescent="0.25">
      <c r="A28" s="613"/>
      <c r="B28" s="613"/>
      <c r="C28" s="608"/>
    </row>
    <row r="29" spans="1:3" x14ac:dyDescent="0.25">
      <c r="A29" s="607"/>
      <c r="B29" s="607"/>
      <c r="C29" s="614"/>
    </row>
    <row r="30" spans="1:3" x14ac:dyDescent="0.25">
      <c r="A30" s="615"/>
      <c r="B30" s="615"/>
      <c r="C30" s="616"/>
    </row>
    <row r="31" spans="1:3" x14ac:dyDescent="0.25">
      <c r="A31" s="613"/>
      <c r="B31" s="613"/>
      <c r="C31" s="616"/>
    </row>
    <row r="32" spans="1:3" x14ac:dyDescent="0.25">
      <c r="A32" s="607"/>
      <c r="B32" s="607"/>
      <c r="C32" s="616"/>
    </row>
    <row r="33" spans="1:3" x14ac:dyDescent="0.25">
      <c r="A33" s="615"/>
      <c r="B33" s="615"/>
      <c r="C33" s="616"/>
    </row>
    <row r="34" spans="1:3" x14ac:dyDescent="0.25">
      <c r="A34" s="613"/>
      <c r="B34" s="613"/>
      <c r="C34" s="616"/>
    </row>
    <row r="35" spans="1:3" x14ac:dyDescent="0.25">
      <c r="A35" s="607"/>
      <c r="B35" s="607"/>
      <c r="C35" s="616"/>
    </row>
    <row r="36" spans="1:3" x14ac:dyDescent="0.25">
      <c r="A36" s="615"/>
      <c r="B36" s="615"/>
      <c r="C36" s="616"/>
    </row>
    <row r="37" spans="1:3" ht="13" thickBot="1" x14ac:dyDescent="0.3">
      <c r="A37" s="611"/>
      <c r="B37" s="611"/>
      <c r="C37" s="612"/>
    </row>
    <row r="38" spans="1:3" ht="13" x14ac:dyDescent="0.25">
      <c r="A38" s="932" t="s">
        <v>1618</v>
      </c>
      <c r="B38" s="933"/>
      <c r="C38" s="934"/>
    </row>
    <row r="39" spans="1:3" x14ac:dyDescent="0.25">
      <c r="A39" s="47" t="s">
        <v>528</v>
      </c>
      <c r="B39" s="757" t="s">
        <v>1876</v>
      </c>
      <c r="C39" s="606" t="s">
        <v>525</v>
      </c>
    </row>
    <row r="40" spans="1:3" x14ac:dyDescent="0.25">
      <c r="A40" s="617"/>
      <c r="B40" s="617"/>
      <c r="C40" s="609" t="s">
        <v>77</v>
      </c>
    </row>
    <row r="41" spans="1:3" x14ac:dyDescent="0.25">
      <c r="A41" s="607"/>
      <c r="B41" s="607"/>
      <c r="C41" s="608"/>
    </row>
    <row r="42" spans="1:3" x14ac:dyDescent="0.25">
      <c r="A42" s="607"/>
      <c r="B42" s="607"/>
      <c r="C42" s="608"/>
    </row>
    <row r="43" spans="1:3" x14ac:dyDescent="0.25">
      <c r="A43" s="607"/>
      <c r="B43" s="607"/>
      <c r="C43" s="608"/>
    </row>
    <row r="44" spans="1:3" x14ac:dyDescent="0.25">
      <c r="A44" s="607"/>
      <c r="B44" s="607"/>
      <c r="C44" s="608"/>
    </row>
    <row r="45" spans="1:3" x14ac:dyDescent="0.25">
      <c r="A45" s="607"/>
      <c r="B45" s="607"/>
      <c r="C45" s="608"/>
    </row>
    <row r="46" spans="1:3" x14ac:dyDescent="0.25">
      <c r="A46" s="607"/>
      <c r="B46" s="607"/>
      <c r="C46" s="608"/>
    </row>
    <row r="47" spans="1:3" x14ac:dyDescent="0.25">
      <c r="A47" s="607"/>
      <c r="B47" s="607"/>
      <c r="C47" s="608"/>
    </row>
    <row r="48" spans="1:3" x14ac:dyDescent="0.25">
      <c r="A48" s="615"/>
      <c r="B48" s="615"/>
      <c r="C48" s="618"/>
    </row>
  </sheetData>
  <mergeCells count="5">
    <mergeCell ref="A38:C38"/>
    <mergeCell ref="A4:C4"/>
    <mergeCell ref="A14:C14"/>
    <mergeCell ref="A26:C26"/>
    <mergeCell ref="A5:B13"/>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7">
    <pageSetUpPr fitToPage="1"/>
  </sheetPr>
  <dimension ref="A1:I43"/>
  <sheetViews>
    <sheetView workbookViewId="0">
      <selection activeCell="I9" sqref="I9"/>
    </sheetView>
  </sheetViews>
  <sheetFormatPr defaultRowHeight="12.5" x14ac:dyDescent="0.25"/>
  <cols>
    <col min="9" max="9" width="17.453125" bestFit="1" customWidth="1"/>
  </cols>
  <sheetData>
    <row r="1" spans="1:9" x14ac:dyDescent="0.25">
      <c r="A1" s="619">
        <f>Title!B12</f>
        <v>0</v>
      </c>
      <c r="B1" s="2"/>
      <c r="C1" s="2"/>
      <c r="D1" s="2"/>
      <c r="E1" s="2"/>
      <c r="F1" s="2"/>
      <c r="G1" s="2"/>
      <c r="H1" s="2"/>
      <c r="I1" s="626" t="str">
        <f>'42'!I1</f>
        <v>For The Year Ended</v>
      </c>
    </row>
    <row r="2" spans="1:9" ht="13" thickBot="1" x14ac:dyDescent="0.3">
      <c r="A2" t="s">
        <v>8</v>
      </c>
      <c r="I2" s="165">
        <f>'42'!I2</f>
        <v>45657</v>
      </c>
    </row>
    <row r="4" spans="1:9" ht="13" x14ac:dyDescent="0.3">
      <c r="A4" s="895" t="s">
        <v>129</v>
      </c>
      <c r="B4" s="895"/>
      <c r="C4" s="895"/>
      <c r="D4" s="895"/>
      <c r="E4" s="895"/>
      <c r="F4" s="895"/>
      <c r="G4" s="895"/>
      <c r="H4" s="895"/>
      <c r="I4" s="895"/>
    </row>
    <row r="5" spans="1:9" x14ac:dyDescent="0.25">
      <c r="A5" s="1103" t="s">
        <v>130</v>
      </c>
      <c r="B5" s="1103"/>
      <c r="C5" s="1103"/>
      <c r="D5" s="1103"/>
      <c r="E5" s="1103"/>
      <c r="F5" s="1103"/>
      <c r="G5" s="1103"/>
      <c r="H5" s="1103"/>
      <c r="I5" s="1103"/>
    </row>
    <row r="6" spans="1:9" ht="72.75" customHeight="1" thickBot="1" x14ac:dyDescent="0.35">
      <c r="A6" s="1102" t="s">
        <v>1435</v>
      </c>
      <c r="B6" s="1102"/>
      <c r="C6" s="1102"/>
      <c r="D6" s="1102"/>
      <c r="E6" s="1102"/>
      <c r="F6" s="1102"/>
      <c r="G6" s="1102"/>
      <c r="H6" s="1102"/>
      <c r="I6" s="1102"/>
    </row>
    <row r="7" spans="1:9" x14ac:dyDescent="0.25">
      <c r="A7" s="1516" t="s">
        <v>2124</v>
      </c>
      <c r="B7" s="1095"/>
      <c r="C7" s="1095"/>
      <c r="D7" s="1095"/>
      <c r="E7" s="1095"/>
      <c r="F7" s="1095"/>
      <c r="G7" s="1095"/>
      <c r="H7" s="1096"/>
      <c r="I7" s="1100" t="s">
        <v>2100</v>
      </c>
    </row>
    <row r="8" spans="1:9" ht="24.75" customHeight="1" thickBot="1" x14ac:dyDescent="0.3">
      <c r="A8" s="1518"/>
      <c r="B8" s="1098"/>
      <c r="C8" s="1098"/>
      <c r="D8" s="1098"/>
      <c r="E8" s="1098"/>
      <c r="F8" s="1098"/>
      <c r="G8" s="1098"/>
      <c r="H8" s="1099"/>
      <c r="I8" s="1101"/>
    </row>
    <row r="9" spans="1:9" ht="15.65" customHeight="1" x14ac:dyDescent="0.25">
      <c r="A9" s="1203"/>
      <c r="B9" s="949"/>
      <c r="C9" s="949"/>
      <c r="D9" s="949"/>
      <c r="E9" s="949"/>
      <c r="F9" s="949"/>
      <c r="G9" s="949"/>
      <c r="H9" s="1204"/>
      <c r="I9" s="571"/>
    </row>
    <row r="10" spans="1:9" ht="15.65" customHeight="1" x14ac:dyDescent="0.25">
      <c r="A10" s="1188"/>
      <c r="B10" s="1189"/>
      <c r="C10" s="1189"/>
      <c r="D10" s="1189"/>
      <c r="E10" s="1189"/>
      <c r="F10" s="1189"/>
      <c r="G10" s="1189"/>
      <c r="H10" s="1190"/>
      <c r="I10" s="248"/>
    </row>
    <row r="11" spans="1:9" ht="15.65" customHeight="1" x14ac:dyDescent="0.25">
      <c r="A11" s="1188"/>
      <c r="B11" s="1189"/>
      <c r="C11" s="1189"/>
      <c r="D11" s="1189"/>
      <c r="E11" s="1189"/>
      <c r="F11" s="1189"/>
      <c r="G11" s="1189"/>
      <c r="H11" s="1190"/>
      <c r="I11" s="248"/>
    </row>
    <row r="12" spans="1:9" ht="15.65" customHeight="1" x14ac:dyDescent="0.25">
      <c r="A12" s="1188"/>
      <c r="B12" s="1189"/>
      <c r="C12" s="1189"/>
      <c r="D12" s="1189"/>
      <c r="E12" s="1189"/>
      <c r="F12" s="1189"/>
      <c r="G12" s="1189"/>
      <c r="H12" s="1190"/>
      <c r="I12" s="248"/>
    </row>
    <row r="13" spans="1:9" ht="15.65" customHeight="1" x14ac:dyDescent="0.25">
      <c r="A13" s="1188"/>
      <c r="B13" s="1189"/>
      <c r="C13" s="1189"/>
      <c r="D13" s="1189"/>
      <c r="E13" s="1189"/>
      <c r="F13" s="1189"/>
      <c r="G13" s="1189"/>
      <c r="H13" s="1190"/>
      <c r="I13" s="248"/>
    </row>
    <row r="14" spans="1:9" ht="15.65" customHeight="1" x14ac:dyDescent="0.25">
      <c r="A14" s="1188"/>
      <c r="B14" s="1189"/>
      <c r="C14" s="1189"/>
      <c r="D14" s="1189"/>
      <c r="E14" s="1189"/>
      <c r="F14" s="1189"/>
      <c r="G14" s="1189"/>
      <c r="H14" s="1190"/>
      <c r="I14" s="248"/>
    </row>
    <row r="15" spans="1:9" ht="15.65" customHeight="1" x14ac:dyDescent="0.25">
      <c r="A15" s="1188"/>
      <c r="B15" s="1189"/>
      <c r="C15" s="1189"/>
      <c r="D15" s="1189"/>
      <c r="E15" s="1189"/>
      <c r="F15" s="1189"/>
      <c r="G15" s="1189"/>
      <c r="H15" s="1190"/>
      <c r="I15" s="248"/>
    </row>
    <row r="16" spans="1:9" ht="15.65" customHeight="1" x14ac:dyDescent="0.25">
      <c r="A16" s="1188"/>
      <c r="B16" s="1189"/>
      <c r="C16" s="1189"/>
      <c r="D16" s="1189"/>
      <c r="E16" s="1189"/>
      <c r="F16" s="1189"/>
      <c r="G16" s="1189"/>
      <c r="H16" s="1190"/>
      <c r="I16" s="248"/>
    </row>
    <row r="17" spans="1:9" ht="15.65" customHeight="1" x14ac:dyDescent="0.25">
      <c r="A17" s="1188"/>
      <c r="B17" s="1189"/>
      <c r="C17" s="1189"/>
      <c r="D17" s="1189"/>
      <c r="E17" s="1189"/>
      <c r="F17" s="1189"/>
      <c r="G17" s="1189"/>
      <c r="H17" s="1190"/>
      <c r="I17" s="248"/>
    </row>
    <row r="18" spans="1:9" ht="15.65" customHeight="1" x14ac:dyDescent="0.25">
      <c r="A18" s="1188"/>
      <c r="B18" s="1189"/>
      <c r="C18" s="1189"/>
      <c r="D18" s="1189"/>
      <c r="E18" s="1189"/>
      <c r="F18" s="1189"/>
      <c r="G18" s="1189"/>
      <c r="H18" s="1190"/>
      <c r="I18" s="248"/>
    </row>
    <row r="19" spans="1:9" ht="15.65" customHeight="1" x14ac:dyDescent="0.25">
      <c r="A19" s="1188"/>
      <c r="B19" s="1189"/>
      <c r="C19" s="1189"/>
      <c r="D19" s="1189"/>
      <c r="E19" s="1189"/>
      <c r="F19" s="1189"/>
      <c r="G19" s="1189"/>
      <c r="H19" s="1190"/>
      <c r="I19" s="248"/>
    </row>
    <row r="20" spans="1:9" ht="15.65" customHeight="1" x14ac:dyDescent="0.25">
      <c r="A20" s="1188"/>
      <c r="B20" s="1189"/>
      <c r="C20" s="1189"/>
      <c r="D20" s="1189"/>
      <c r="E20" s="1189"/>
      <c r="F20" s="1189"/>
      <c r="G20" s="1189"/>
      <c r="H20" s="1190"/>
      <c r="I20" s="248"/>
    </row>
    <row r="21" spans="1:9" ht="15.65" customHeight="1" x14ac:dyDescent="0.25">
      <c r="A21" s="1188"/>
      <c r="B21" s="1189"/>
      <c r="C21" s="1189"/>
      <c r="D21" s="1189"/>
      <c r="E21" s="1189"/>
      <c r="F21" s="1189"/>
      <c r="G21" s="1189"/>
      <c r="H21" s="1190"/>
      <c r="I21" s="248"/>
    </row>
    <row r="22" spans="1:9" ht="15.65" customHeight="1" x14ac:dyDescent="0.25">
      <c r="A22" s="1188"/>
      <c r="B22" s="1189"/>
      <c r="C22" s="1189"/>
      <c r="D22" s="1189"/>
      <c r="E22" s="1189"/>
      <c r="F22" s="1189"/>
      <c r="G22" s="1189"/>
      <c r="H22" s="1190"/>
      <c r="I22" s="248"/>
    </row>
    <row r="23" spans="1:9" ht="15.65" customHeight="1" x14ac:dyDescent="0.25">
      <c r="A23" s="1188"/>
      <c r="B23" s="1189"/>
      <c r="C23" s="1189"/>
      <c r="D23" s="1189"/>
      <c r="E23" s="1189"/>
      <c r="F23" s="1189"/>
      <c r="G23" s="1189"/>
      <c r="H23" s="1190"/>
      <c r="I23" s="248"/>
    </row>
    <row r="24" spans="1:9" ht="15.65" customHeight="1" x14ac:dyDescent="0.25">
      <c r="A24" s="1188"/>
      <c r="B24" s="1189"/>
      <c r="C24" s="1189"/>
      <c r="D24" s="1189"/>
      <c r="E24" s="1189"/>
      <c r="F24" s="1189"/>
      <c r="G24" s="1189"/>
      <c r="H24" s="1190"/>
      <c r="I24" s="248"/>
    </row>
    <row r="25" spans="1:9" ht="15.65" customHeight="1" x14ac:dyDescent="0.25">
      <c r="A25" s="1188"/>
      <c r="B25" s="1189"/>
      <c r="C25" s="1189"/>
      <c r="D25" s="1189"/>
      <c r="E25" s="1189"/>
      <c r="F25" s="1189"/>
      <c r="G25" s="1189"/>
      <c r="H25" s="1190"/>
      <c r="I25" s="248"/>
    </row>
    <row r="26" spans="1:9" ht="15.65" customHeight="1" x14ac:dyDescent="0.25">
      <c r="A26" s="1188"/>
      <c r="B26" s="1189"/>
      <c r="C26" s="1189"/>
      <c r="D26" s="1189"/>
      <c r="E26" s="1189"/>
      <c r="F26" s="1189"/>
      <c r="G26" s="1189"/>
      <c r="H26" s="1190"/>
      <c r="I26" s="248"/>
    </row>
    <row r="27" spans="1:9" ht="15.65" customHeight="1" x14ac:dyDescent="0.25">
      <c r="A27" s="1188"/>
      <c r="B27" s="1189"/>
      <c r="C27" s="1189"/>
      <c r="D27" s="1189"/>
      <c r="E27" s="1189"/>
      <c r="F27" s="1189"/>
      <c r="G27" s="1189"/>
      <c r="H27" s="1190"/>
      <c r="I27" s="248"/>
    </row>
    <row r="28" spans="1:9" ht="15.65" customHeight="1" x14ac:dyDescent="0.25">
      <c r="A28" s="1188"/>
      <c r="B28" s="1189"/>
      <c r="C28" s="1189"/>
      <c r="D28" s="1189"/>
      <c r="E28" s="1189"/>
      <c r="F28" s="1189"/>
      <c r="G28" s="1189"/>
      <c r="H28" s="1190"/>
      <c r="I28" s="248"/>
    </row>
    <row r="29" spans="1:9" ht="15.65" customHeight="1" x14ac:dyDescent="0.25">
      <c r="A29" s="1188"/>
      <c r="B29" s="1189"/>
      <c r="C29" s="1189"/>
      <c r="D29" s="1189"/>
      <c r="E29" s="1189"/>
      <c r="F29" s="1189"/>
      <c r="G29" s="1189"/>
      <c r="H29" s="1190"/>
      <c r="I29" s="248"/>
    </row>
    <row r="30" spans="1:9" ht="15.65" customHeight="1" x14ac:dyDescent="0.25">
      <c r="A30" s="1188"/>
      <c r="B30" s="1189"/>
      <c r="C30" s="1189"/>
      <c r="D30" s="1189"/>
      <c r="E30" s="1189"/>
      <c r="F30" s="1189"/>
      <c r="G30" s="1189"/>
      <c r="H30" s="1190"/>
      <c r="I30" s="248"/>
    </row>
    <row r="31" spans="1:9" ht="15.65" customHeight="1" x14ac:dyDescent="0.25">
      <c r="A31" s="1188"/>
      <c r="B31" s="1189"/>
      <c r="C31" s="1189"/>
      <c r="D31" s="1189"/>
      <c r="E31" s="1189"/>
      <c r="F31" s="1189"/>
      <c r="G31" s="1189"/>
      <c r="H31" s="1190"/>
      <c r="I31" s="248"/>
    </row>
    <row r="32" spans="1:9" ht="15.65" customHeight="1" x14ac:dyDescent="0.25">
      <c r="A32" s="1188"/>
      <c r="B32" s="1189"/>
      <c r="C32" s="1189"/>
      <c r="D32" s="1189"/>
      <c r="E32" s="1189"/>
      <c r="F32" s="1189"/>
      <c r="G32" s="1189"/>
      <c r="H32" s="1190"/>
      <c r="I32" s="248"/>
    </row>
    <row r="33" spans="1:9" ht="15.65" customHeight="1" x14ac:dyDescent="0.25">
      <c r="A33" s="1188"/>
      <c r="B33" s="1189"/>
      <c r="C33" s="1189"/>
      <c r="D33" s="1189"/>
      <c r="E33" s="1189"/>
      <c r="F33" s="1189"/>
      <c r="G33" s="1189"/>
      <c r="H33" s="1190"/>
      <c r="I33" s="248"/>
    </row>
    <row r="34" spans="1:9" ht="15.65" customHeight="1" x14ac:dyDescent="0.25">
      <c r="A34" s="1188"/>
      <c r="B34" s="1189"/>
      <c r="C34" s="1189"/>
      <c r="D34" s="1189"/>
      <c r="E34" s="1189"/>
      <c r="F34" s="1189"/>
      <c r="G34" s="1189"/>
      <c r="H34" s="1190"/>
      <c r="I34" s="248"/>
    </row>
    <row r="35" spans="1:9" ht="15.65" customHeight="1" x14ac:dyDescent="0.25">
      <c r="A35" s="1188"/>
      <c r="B35" s="1189"/>
      <c r="C35" s="1189"/>
      <c r="D35" s="1189"/>
      <c r="E35" s="1189"/>
      <c r="F35" s="1189"/>
      <c r="G35" s="1189"/>
      <c r="H35" s="1190"/>
      <c r="I35" s="248"/>
    </row>
    <row r="36" spans="1:9" ht="15.65" customHeight="1" x14ac:dyDescent="0.25">
      <c r="A36" s="1188"/>
      <c r="B36" s="1189"/>
      <c r="C36" s="1189"/>
      <c r="D36" s="1189"/>
      <c r="E36" s="1189"/>
      <c r="F36" s="1189"/>
      <c r="G36" s="1189"/>
      <c r="H36" s="1190"/>
      <c r="I36" s="248"/>
    </row>
    <row r="37" spans="1:9" ht="15.65" customHeight="1" x14ac:dyDescent="0.25">
      <c r="A37" s="1188"/>
      <c r="B37" s="1189"/>
      <c r="C37" s="1189"/>
      <c r="D37" s="1189"/>
      <c r="E37" s="1189"/>
      <c r="F37" s="1189"/>
      <c r="G37" s="1189"/>
      <c r="H37" s="1190"/>
      <c r="I37" s="248"/>
    </row>
    <row r="38" spans="1:9" ht="15.65" customHeight="1" x14ac:dyDescent="0.25">
      <c r="A38" s="1188"/>
      <c r="B38" s="1189"/>
      <c r="C38" s="1189"/>
      <c r="D38" s="1189"/>
      <c r="E38" s="1189"/>
      <c r="F38" s="1189"/>
      <c r="G38" s="1189"/>
      <c r="H38" s="1190"/>
      <c r="I38" s="248"/>
    </row>
    <row r="39" spans="1:9" ht="15.65" customHeight="1" x14ac:dyDescent="0.25">
      <c r="A39" s="1188"/>
      <c r="B39" s="1189"/>
      <c r="C39" s="1189"/>
      <c r="D39" s="1189"/>
      <c r="E39" s="1189"/>
      <c r="F39" s="1189"/>
      <c r="G39" s="1189"/>
      <c r="H39" s="1190"/>
      <c r="I39" s="248"/>
    </row>
    <row r="40" spans="1:9" ht="15.65" customHeight="1" x14ac:dyDescent="0.25">
      <c r="A40" s="1188"/>
      <c r="B40" s="1189"/>
      <c r="C40" s="1189"/>
      <c r="D40" s="1189"/>
      <c r="E40" s="1189"/>
      <c r="F40" s="1189"/>
      <c r="G40" s="1189"/>
      <c r="H40" s="1190"/>
      <c r="I40" s="248"/>
    </row>
    <row r="41" spans="1:9" ht="15.65" customHeight="1" x14ac:dyDescent="0.25">
      <c r="A41" s="1188"/>
      <c r="B41" s="1189"/>
      <c r="C41" s="1189"/>
      <c r="D41" s="1189"/>
      <c r="E41" s="1189"/>
      <c r="F41" s="1189"/>
      <c r="G41" s="1189"/>
      <c r="H41" s="1190"/>
      <c r="I41" s="248"/>
    </row>
    <row r="42" spans="1:9" ht="15.65" customHeight="1" thickBot="1" x14ac:dyDescent="0.3">
      <c r="A42" s="1188"/>
      <c r="B42" s="1189"/>
      <c r="C42" s="1189"/>
      <c r="D42" s="1189"/>
      <c r="E42" s="1189"/>
      <c r="F42" s="1189"/>
      <c r="G42" s="1189"/>
      <c r="H42" s="1190"/>
      <c r="I42" s="258"/>
    </row>
    <row r="43" spans="1:9" ht="15.65" customHeight="1" thickBot="1" x14ac:dyDescent="0.35">
      <c r="A43" s="1183" t="s">
        <v>1306</v>
      </c>
      <c r="B43" s="1184"/>
      <c r="C43" s="1184"/>
      <c r="D43" s="1184"/>
      <c r="E43" s="1184"/>
      <c r="F43" s="1184"/>
      <c r="G43" s="1184"/>
      <c r="H43" s="1185"/>
      <c r="I43" s="599">
        <f>SUM(I9:I42)</f>
        <v>0</v>
      </c>
    </row>
  </sheetData>
  <mergeCells count="40">
    <mergeCell ref="A9:H9"/>
    <mergeCell ref="A6:I6"/>
    <mergeCell ref="A5:I5"/>
    <mergeCell ref="A4:I4"/>
    <mergeCell ref="A7:H8"/>
    <mergeCell ref="I7:I8"/>
    <mergeCell ref="A21:H21"/>
    <mergeCell ref="A10:H10"/>
    <mergeCell ref="A11:H11"/>
    <mergeCell ref="A12:H12"/>
    <mergeCell ref="A13:H13"/>
    <mergeCell ref="A14:H14"/>
    <mergeCell ref="A15:H15"/>
    <mergeCell ref="A16:H16"/>
    <mergeCell ref="A17:H17"/>
    <mergeCell ref="A18:H18"/>
    <mergeCell ref="A19:H19"/>
    <mergeCell ref="A20:H20"/>
    <mergeCell ref="A33:H33"/>
    <mergeCell ref="A22:H22"/>
    <mergeCell ref="A23:H23"/>
    <mergeCell ref="A24:H24"/>
    <mergeCell ref="A25:H25"/>
    <mergeCell ref="A26:H26"/>
    <mergeCell ref="A27:H27"/>
    <mergeCell ref="A28:H28"/>
    <mergeCell ref="A29:H29"/>
    <mergeCell ref="A30:H30"/>
    <mergeCell ref="A31:H31"/>
    <mergeCell ref="A32:H32"/>
    <mergeCell ref="A34:H34"/>
    <mergeCell ref="A35:H35"/>
    <mergeCell ref="A36:H36"/>
    <mergeCell ref="A43:H43"/>
    <mergeCell ref="A39:H39"/>
    <mergeCell ref="A40:H40"/>
    <mergeCell ref="A37:H37"/>
    <mergeCell ref="A38:H38"/>
    <mergeCell ref="A41:H41"/>
    <mergeCell ref="A42:H42"/>
  </mergeCells>
  <phoneticPr fontId="0" type="noConversion"/>
  <printOptions horizontalCentered="1"/>
  <pageMargins left="0" right="0" top="1" bottom="1" header="0" footer="0.5"/>
  <pageSetup scale="93" orientation="portrait" r:id="rId1"/>
  <headerFooter alignWithMargins="0">
    <oddFooter>&amp;A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58">
    <pageSetUpPr fitToPage="1"/>
  </sheetPr>
  <dimension ref="A1:H259"/>
  <sheetViews>
    <sheetView zoomScaleNormal="100" workbookViewId="0">
      <selection activeCell="H7" sqref="H7:H8"/>
    </sheetView>
  </sheetViews>
  <sheetFormatPr defaultRowHeight="12.5" x14ac:dyDescent="0.25"/>
  <cols>
    <col min="7" max="7" width="12.7265625" customWidth="1"/>
    <col min="8" max="8" width="21" customWidth="1"/>
  </cols>
  <sheetData>
    <row r="1" spans="1:8" x14ac:dyDescent="0.25">
      <c r="A1" s="619">
        <f>Title!B12</f>
        <v>0</v>
      </c>
      <c r="B1" s="2"/>
      <c r="C1" s="2"/>
      <c r="D1" s="2"/>
      <c r="E1" s="2"/>
      <c r="F1" s="2"/>
      <c r="G1" s="2"/>
      <c r="H1" s="623" t="str">
        <f>'38'!G1</f>
        <v>For The Year Ended</v>
      </c>
    </row>
    <row r="2" spans="1:8" ht="13" thickBot="1" x14ac:dyDescent="0.3">
      <c r="A2" t="s">
        <v>8</v>
      </c>
      <c r="H2" s="165">
        <f>'42'!I2</f>
        <v>45657</v>
      </c>
    </row>
    <row r="4" spans="1:8" ht="13" x14ac:dyDescent="0.3">
      <c r="A4" s="895" t="s">
        <v>850</v>
      </c>
      <c r="B4" s="895"/>
      <c r="C4" s="895"/>
      <c r="D4" s="895"/>
      <c r="E4" s="895"/>
      <c r="F4" s="895"/>
      <c r="G4" s="895"/>
      <c r="H4" s="895"/>
    </row>
    <row r="5" spans="1:8" x14ac:dyDescent="0.25">
      <c r="A5" s="1453" t="s">
        <v>1939</v>
      </c>
      <c r="B5" s="1103"/>
      <c r="C5" s="1103"/>
      <c r="D5" s="1103"/>
      <c r="E5" s="1103"/>
      <c r="F5" s="1103"/>
      <c r="G5" s="1103"/>
      <c r="H5" s="1103"/>
    </row>
    <row r="6" spans="1:8" ht="13" thickBot="1" x14ac:dyDescent="0.3"/>
    <row r="7" spans="1:8" x14ac:dyDescent="0.25">
      <c r="A7" s="1094" t="s">
        <v>2124</v>
      </c>
      <c r="B7" s="1095"/>
      <c r="C7" s="1095"/>
      <c r="D7" s="1095"/>
      <c r="E7" s="1095"/>
      <c r="F7" s="1095"/>
      <c r="G7" s="1095"/>
      <c r="H7" s="1092" t="s">
        <v>2100</v>
      </c>
    </row>
    <row r="8" spans="1:8" ht="13" thickBot="1" x14ac:dyDescent="0.3">
      <c r="A8" s="1097"/>
      <c r="B8" s="1098"/>
      <c r="C8" s="1098"/>
      <c r="D8" s="1098"/>
      <c r="E8" s="1098"/>
      <c r="F8" s="1098"/>
      <c r="G8" s="1098"/>
      <c r="H8" s="1093"/>
    </row>
    <row r="9" spans="1:8" ht="15.65" customHeight="1" x14ac:dyDescent="0.25">
      <c r="A9" s="1560" t="s">
        <v>1256</v>
      </c>
      <c r="B9" s="1561"/>
      <c r="C9" s="1561"/>
      <c r="D9" s="1561"/>
      <c r="E9" s="1561"/>
      <c r="F9" s="1561"/>
      <c r="G9" s="1561"/>
      <c r="H9" s="1564"/>
    </row>
    <row r="10" spans="1:8" ht="4.5" customHeight="1" x14ac:dyDescent="0.25">
      <c r="A10" s="1562"/>
      <c r="B10" s="1563"/>
      <c r="C10" s="1563"/>
      <c r="D10" s="1563"/>
      <c r="E10" s="1563"/>
      <c r="F10" s="1563"/>
      <c r="G10" s="1563"/>
      <c r="H10" s="1564"/>
    </row>
    <row r="11" spans="1:8" ht="15.65" customHeight="1" x14ac:dyDescent="0.25">
      <c r="A11" s="905" t="s">
        <v>1257</v>
      </c>
      <c r="B11" s="1126"/>
      <c r="C11" s="1126"/>
      <c r="D11" s="1126"/>
      <c r="E11" s="1126"/>
      <c r="F11" s="1126"/>
      <c r="G11" s="1126"/>
      <c r="H11" s="248">
        <v>0</v>
      </c>
    </row>
    <row r="12" spans="1:8" ht="15.65" customHeight="1" x14ac:dyDescent="0.25">
      <c r="A12" s="905" t="s">
        <v>1258</v>
      </c>
      <c r="B12" s="1126"/>
      <c r="C12" s="1126"/>
      <c r="D12" s="1126"/>
      <c r="E12" s="1126"/>
      <c r="F12" s="1126"/>
      <c r="G12" s="1126"/>
      <c r="H12" s="248">
        <v>0</v>
      </c>
    </row>
    <row r="13" spans="1:8" ht="15.65" customHeight="1" x14ac:dyDescent="0.25">
      <c r="A13" s="905" t="s">
        <v>1259</v>
      </c>
      <c r="B13" s="1126"/>
      <c r="C13" s="1126"/>
      <c r="D13" s="1126"/>
      <c r="E13" s="1126"/>
      <c r="F13" s="1126"/>
      <c r="G13" s="1126"/>
      <c r="H13" s="248">
        <v>0</v>
      </c>
    </row>
    <row r="14" spans="1:8" ht="15.65" customHeight="1" x14ac:dyDescent="0.3">
      <c r="A14" s="1559" t="s">
        <v>1940</v>
      </c>
      <c r="B14" s="1126"/>
      <c r="C14" s="1126"/>
      <c r="D14" s="1126"/>
      <c r="E14" s="1126"/>
      <c r="F14" s="1126"/>
      <c r="G14" s="1126"/>
      <c r="H14" s="248"/>
    </row>
    <row r="15" spans="1:8" ht="15.65" customHeight="1" x14ac:dyDescent="0.25">
      <c r="A15" s="1188"/>
      <c r="B15" s="1189"/>
      <c r="C15" s="1189"/>
      <c r="D15" s="1189"/>
      <c r="E15" s="1189"/>
      <c r="F15" s="1189"/>
      <c r="G15" s="1190"/>
      <c r="H15" s="248">
        <v>0</v>
      </c>
    </row>
    <row r="16" spans="1:8" ht="15.65" customHeight="1" x14ac:dyDescent="0.25">
      <c r="A16" s="1188"/>
      <c r="B16" s="1189"/>
      <c r="C16" s="1189"/>
      <c r="D16" s="1189"/>
      <c r="E16" s="1189"/>
      <c r="F16" s="1189"/>
      <c r="G16" s="1190"/>
      <c r="H16" s="248">
        <v>0</v>
      </c>
    </row>
    <row r="17" spans="1:8" ht="15.65" customHeight="1" x14ac:dyDescent="0.25">
      <c r="A17" s="1188"/>
      <c r="B17" s="1189"/>
      <c r="C17" s="1189"/>
      <c r="D17" s="1189"/>
      <c r="E17" s="1189"/>
      <c r="F17" s="1189"/>
      <c r="G17" s="1190"/>
      <c r="H17" s="248">
        <v>0</v>
      </c>
    </row>
    <row r="18" spans="1:8" ht="15.65" customHeight="1" x14ac:dyDescent="0.25">
      <c r="A18" s="1481"/>
      <c r="B18" s="1482"/>
      <c r="C18" s="1482"/>
      <c r="D18" s="1482"/>
      <c r="E18" s="1482"/>
      <c r="F18" s="1482"/>
      <c r="G18" s="1482"/>
      <c r="H18" s="248">
        <v>0</v>
      </c>
    </row>
    <row r="19" spans="1:8" ht="15.65" customHeight="1" thickBot="1" x14ac:dyDescent="0.3">
      <c r="A19" s="915"/>
      <c r="B19" s="952"/>
      <c r="C19" s="952"/>
      <c r="D19" s="952"/>
      <c r="E19" s="952"/>
      <c r="F19" s="952"/>
      <c r="G19" s="952"/>
      <c r="H19" s="258">
        <v>0</v>
      </c>
    </row>
    <row r="20" spans="1:8" ht="15.65" customHeight="1" thickBot="1" x14ac:dyDescent="0.35">
      <c r="A20" s="903" t="s">
        <v>1260</v>
      </c>
      <c r="B20" s="1130"/>
      <c r="C20" s="1130"/>
      <c r="D20" s="1130"/>
      <c r="E20" s="1130"/>
      <c r="F20" s="1130"/>
      <c r="G20" s="1130"/>
      <c r="H20" s="250">
        <f>SUM(H11:H19)</f>
        <v>0</v>
      </c>
    </row>
    <row r="21" spans="1:8" ht="15.65" customHeight="1" x14ac:dyDescent="0.25">
      <c r="A21" s="897"/>
      <c r="B21" s="981"/>
      <c r="C21" s="981"/>
      <c r="D21" s="981"/>
      <c r="E21" s="981"/>
      <c r="F21" s="981"/>
      <c r="G21" s="981"/>
      <c r="H21" s="247"/>
    </row>
    <row r="22" spans="1:8" ht="15.65" customHeight="1" x14ac:dyDescent="0.3">
      <c r="A22" s="1557" t="s">
        <v>1261</v>
      </c>
      <c r="B22" s="1558"/>
      <c r="C22" s="1558"/>
      <c r="D22" s="1558"/>
      <c r="E22" s="1558"/>
      <c r="F22" s="1558"/>
      <c r="G22" s="1558"/>
      <c r="H22" s="248"/>
    </row>
    <row r="23" spans="1:8" ht="15.65" customHeight="1" x14ac:dyDescent="0.3">
      <c r="A23" s="1424" t="s">
        <v>1941</v>
      </c>
      <c r="B23" s="981"/>
      <c r="C23" s="981"/>
      <c r="D23" s="981"/>
      <c r="E23" s="981"/>
      <c r="F23" s="981"/>
      <c r="G23" s="981"/>
      <c r="H23" s="248"/>
    </row>
    <row r="24" spans="1:8" ht="15.65" customHeight="1" x14ac:dyDescent="0.25">
      <c r="A24" s="1481" t="s">
        <v>345</v>
      </c>
      <c r="B24" s="1482"/>
      <c r="C24" s="1482"/>
      <c r="D24" s="1482"/>
      <c r="E24" s="1482"/>
      <c r="F24" s="1482"/>
      <c r="G24" s="1482"/>
      <c r="H24" s="248">
        <v>0</v>
      </c>
    </row>
    <row r="25" spans="1:8" ht="15.65" customHeight="1" x14ac:dyDescent="0.25">
      <c r="A25" s="1481" t="s">
        <v>346</v>
      </c>
      <c r="B25" s="1482"/>
      <c r="C25" s="1482"/>
      <c r="D25" s="1482"/>
      <c r="E25" s="1482"/>
      <c r="F25" s="1482"/>
      <c r="G25" s="1482"/>
      <c r="H25" s="248">
        <v>0</v>
      </c>
    </row>
    <row r="26" spans="1:8" ht="15.65" customHeight="1" x14ac:dyDescent="0.25">
      <c r="A26" s="1481"/>
      <c r="B26" s="1482"/>
      <c r="C26" s="1482"/>
      <c r="D26" s="1482"/>
      <c r="E26" s="1482"/>
      <c r="F26" s="1482"/>
      <c r="G26" s="1482"/>
      <c r="H26" s="248">
        <v>0</v>
      </c>
    </row>
    <row r="27" spans="1:8" ht="15.65" customHeight="1" x14ac:dyDescent="0.25">
      <c r="A27" s="1481"/>
      <c r="B27" s="1482"/>
      <c r="C27" s="1482"/>
      <c r="D27" s="1482"/>
      <c r="E27" s="1482"/>
      <c r="F27" s="1482"/>
      <c r="G27" s="1482"/>
      <c r="H27" s="248">
        <v>0</v>
      </c>
    </row>
    <row r="28" spans="1:8" ht="15.65" customHeight="1" x14ac:dyDescent="0.25">
      <c r="A28" s="1481"/>
      <c r="B28" s="1482"/>
      <c r="C28" s="1482"/>
      <c r="D28" s="1482"/>
      <c r="E28" s="1482"/>
      <c r="F28" s="1482"/>
      <c r="G28" s="1482"/>
      <c r="H28" s="248">
        <v>0</v>
      </c>
    </row>
    <row r="29" spans="1:8" ht="15.65" customHeight="1" x14ac:dyDescent="0.25">
      <c r="A29" s="1481"/>
      <c r="B29" s="1482"/>
      <c r="C29" s="1482"/>
      <c r="D29" s="1482"/>
      <c r="E29" s="1482"/>
      <c r="F29" s="1482"/>
      <c r="G29" s="1482"/>
      <c r="H29" s="248">
        <v>0</v>
      </c>
    </row>
    <row r="30" spans="1:8" ht="15.65" customHeight="1" x14ac:dyDescent="0.25">
      <c r="A30" s="1481"/>
      <c r="B30" s="1482"/>
      <c r="C30" s="1482"/>
      <c r="D30" s="1482"/>
      <c r="E30" s="1482"/>
      <c r="F30" s="1482"/>
      <c r="G30" s="1482"/>
      <c r="H30" s="248">
        <v>0</v>
      </c>
    </row>
    <row r="31" spans="1:8" ht="15.65" customHeight="1" x14ac:dyDescent="0.25">
      <c r="A31" s="1481"/>
      <c r="B31" s="1482"/>
      <c r="C31" s="1482"/>
      <c r="D31" s="1482"/>
      <c r="E31" s="1482"/>
      <c r="F31" s="1482"/>
      <c r="G31" s="1482"/>
      <c r="H31" s="248">
        <v>0</v>
      </c>
    </row>
    <row r="32" spans="1:8" ht="15.65" customHeight="1" x14ac:dyDescent="0.25">
      <c r="A32" s="1481"/>
      <c r="B32" s="1482"/>
      <c r="C32" s="1482"/>
      <c r="D32" s="1482"/>
      <c r="E32" s="1482"/>
      <c r="F32" s="1482"/>
      <c r="G32" s="1482"/>
      <c r="H32" s="248">
        <v>0</v>
      </c>
    </row>
    <row r="33" spans="1:8" ht="15.65" customHeight="1" x14ac:dyDescent="0.25">
      <c r="A33" s="905" t="s">
        <v>1268</v>
      </c>
      <c r="B33" s="1126"/>
      <c r="C33" s="1126"/>
      <c r="D33" s="1126"/>
      <c r="E33" s="1126"/>
      <c r="F33" s="1126"/>
      <c r="G33" s="1126"/>
      <c r="H33" s="248">
        <v>0</v>
      </c>
    </row>
    <row r="34" spans="1:8" ht="15.65" customHeight="1" x14ac:dyDescent="0.25">
      <c r="A34" s="905" t="s">
        <v>1262</v>
      </c>
      <c r="B34" s="1126"/>
      <c r="C34" s="1126"/>
      <c r="D34" s="1126"/>
      <c r="E34" s="1126"/>
      <c r="F34" s="1126"/>
      <c r="G34" s="1126"/>
      <c r="H34" s="248">
        <v>0</v>
      </c>
    </row>
    <row r="35" spans="1:8" ht="15.65" customHeight="1" x14ac:dyDescent="0.25">
      <c r="A35" s="897" t="s">
        <v>1263</v>
      </c>
      <c r="B35" s="981"/>
      <c r="C35" s="981"/>
      <c r="D35" s="981"/>
      <c r="E35" s="981"/>
      <c r="F35" s="981"/>
      <c r="G35" s="981"/>
      <c r="H35" s="248">
        <v>0</v>
      </c>
    </row>
    <row r="36" spans="1:8" ht="15.65" customHeight="1" x14ac:dyDescent="0.25">
      <c r="A36" s="905" t="s">
        <v>1264</v>
      </c>
      <c r="B36" s="1126"/>
      <c r="C36" s="1126"/>
      <c r="D36" s="1126"/>
      <c r="E36" s="1126"/>
      <c r="F36" s="1126"/>
      <c r="G36" s="1126"/>
      <c r="H36" s="248">
        <v>0</v>
      </c>
    </row>
    <row r="37" spans="1:8" ht="15.65" customHeight="1" x14ac:dyDescent="0.25">
      <c r="A37" s="897" t="s">
        <v>1265</v>
      </c>
      <c r="B37" s="981"/>
      <c r="C37" s="981"/>
      <c r="D37" s="981"/>
      <c r="E37" s="981"/>
      <c r="F37" s="981"/>
      <c r="G37" s="981"/>
      <c r="H37" s="248">
        <v>0</v>
      </c>
    </row>
    <row r="38" spans="1:8" ht="15.65" customHeight="1" x14ac:dyDescent="0.25">
      <c r="A38" s="905" t="s">
        <v>1266</v>
      </c>
      <c r="B38" s="1126"/>
      <c r="C38" s="1126"/>
      <c r="D38" s="1126"/>
      <c r="E38" s="1126"/>
      <c r="F38" s="1126"/>
      <c r="G38" s="1126"/>
      <c r="H38" s="248">
        <v>0</v>
      </c>
    </row>
    <row r="39" spans="1:8" ht="15.65" customHeight="1" x14ac:dyDescent="0.25">
      <c r="A39" s="897" t="s">
        <v>1267</v>
      </c>
      <c r="B39" s="981"/>
      <c r="C39" s="981"/>
      <c r="D39" s="981"/>
      <c r="E39" s="981"/>
      <c r="F39" s="981"/>
      <c r="G39" s="981"/>
      <c r="H39" s="248">
        <v>0</v>
      </c>
    </row>
    <row r="40" spans="1:8" ht="15.65" customHeight="1" thickBot="1" x14ac:dyDescent="0.3">
      <c r="A40" s="905"/>
      <c r="B40" s="1126"/>
      <c r="C40" s="1126"/>
      <c r="D40" s="1126"/>
      <c r="E40" s="1126"/>
      <c r="F40" s="1126"/>
      <c r="G40" s="1126"/>
      <c r="H40" s="248">
        <v>0</v>
      </c>
    </row>
    <row r="41" spans="1:8" ht="15.65" customHeight="1" thickBot="1" x14ac:dyDescent="0.35">
      <c r="A41" s="923" t="s">
        <v>1269</v>
      </c>
      <c r="B41" s="1131"/>
      <c r="C41" s="1131"/>
      <c r="D41" s="1131"/>
      <c r="E41" s="1131"/>
      <c r="F41" s="1131"/>
      <c r="G41" s="1131"/>
      <c r="H41" s="250">
        <f>SUM(H23:H39)</f>
        <v>0</v>
      </c>
    </row>
    <row r="42" spans="1:8" ht="15.65" customHeight="1" thickBot="1" x14ac:dyDescent="0.3">
      <c r="A42" s="905"/>
      <c r="B42" s="1126"/>
      <c r="C42" s="1126"/>
      <c r="D42" s="1126"/>
      <c r="E42" s="1126"/>
      <c r="F42" s="1126"/>
      <c r="G42" s="1126"/>
      <c r="H42" s="250"/>
    </row>
    <row r="43" spans="1:8" ht="15.65" customHeight="1" thickBot="1" x14ac:dyDescent="0.35">
      <c r="A43" s="923" t="s">
        <v>1270</v>
      </c>
      <c r="B43" s="1131"/>
      <c r="C43" s="1131"/>
      <c r="D43" s="1131"/>
      <c r="E43" s="1131"/>
      <c r="F43" s="1131"/>
      <c r="G43" s="1131"/>
      <c r="H43" s="268">
        <f>H20-H41</f>
        <v>0</v>
      </c>
    </row>
    <row r="44" spans="1:8" ht="15.65" customHeight="1" thickTop="1" x14ac:dyDescent="0.25">
      <c r="A44" s="905"/>
      <c r="B44" s="1126"/>
      <c r="C44" s="1126"/>
      <c r="D44" s="1126"/>
      <c r="E44" s="1126"/>
      <c r="F44" s="1126"/>
      <c r="G44" s="1126"/>
      <c r="H44" s="247"/>
    </row>
    <row r="45" spans="1:8" ht="15.65" customHeight="1" x14ac:dyDescent="0.25">
      <c r="A45" s="905"/>
      <c r="B45" s="1126"/>
      <c r="C45" s="1126"/>
      <c r="D45" s="1126"/>
      <c r="E45" s="1126"/>
      <c r="F45" s="1126"/>
      <c r="G45" s="1126"/>
      <c r="H45" s="253"/>
    </row>
    <row r="46" spans="1:8" ht="15.65" customHeight="1" thickBot="1" x14ac:dyDescent="0.3">
      <c r="A46" s="1166"/>
      <c r="B46" s="1167"/>
      <c r="C46" s="1167"/>
      <c r="D46" s="1167"/>
      <c r="E46" s="1167"/>
      <c r="F46" s="1167"/>
      <c r="G46" s="1167"/>
      <c r="H46" s="231"/>
    </row>
    <row r="47" spans="1:8" x14ac:dyDescent="0.25">
      <c r="A47" s="32"/>
      <c r="B47" s="32"/>
      <c r="C47" s="32"/>
      <c r="D47" s="32"/>
      <c r="E47" s="32"/>
      <c r="F47" s="32"/>
      <c r="G47" s="32"/>
      <c r="H47" s="238"/>
    </row>
    <row r="48" spans="1:8" x14ac:dyDescent="0.25">
      <c r="A48" s="32"/>
      <c r="B48" s="32"/>
      <c r="C48" s="32"/>
      <c r="D48" s="32"/>
      <c r="E48" s="32"/>
      <c r="F48" s="32"/>
      <c r="G48" s="32"/>
      <c r="H48" s="238"/>
    </row>
    <row r="49" spans="1:8" x14ac:dyDescent="0.25">
      <c r="A49" s="32"/>
      <c r="B49" s="32"/>
      <c r="C49" s="32"/>
      <c r="D49" s="32"/>
      <c r="E49" s="32"/>
      <c r="F49" s="32"/>
      <c r="G49" s="32"/>
      <c r="H49" s="238"/>
    </row>
    <row r="50" spans="1:8" x14ac:dyDescent="0.25">
      <c r="A50" s="32"/>
      <c r="B50" s="32"/>
      <c r="C50" s="32"/>
      <c r="D50" s="32"/>
      <c r="E50" s="32"/>
      <c r="F50" s="32"/>
      <c r="G50" s="32"/>
      <c r="H50" s="238"/>
    </row>
    <row r="51" spans="1:8" x14ac:dyDescent="0.25">
      <c r="A51" s="32"/>
      <c r="B51" s="32"/>
      <c r="C51" s="32"/>
      <c r="D51" s="32"/>
      <c r="E51" s="32"/>
      <c r="F51" s="32"/>
      <c r="G51" s="32"/>
      <c r="H51" s="238"/>
    </row>
    <row r="52" spans="1:8" x14ac:dyDescent="0.25">
      <c r="A52" s="32"/>
      <c r="B52" s="32"/>
      <c r="C52" s="32"/>
      <c r="D52" s="32"/>
      <c r="E52" s="32"/>
      <c r="F52" s="32"/>
      <c r="G52" s="32"/>
      <c r="H52" s="238"/>
    </row>
    <row r="53" spans="1:8" x14ac:dyDescent="0.25">
      <c r="A53" s="32"/>
      <c r="B53" s="32"/>
      <c r="C53" s="32"/>
      <c r="D53" s="32"/>
      <c r="E53" s="32"/>
      <c r="F53" s="32"/>
      <c r="G53" s="32"/>
      <c r="H53" s="238"/>
    </row>
    <row r="54" spans="1:8" x14ac:dyDescent="0.25">
      <c r="A54" s="32"/>
      <c r="B54" s="32"/>
      <c r="C54" s="32"/>
      <c r="D54" s="32"/>
      <c r="E54" s="32"/>
      <c r="F54" s="32"/>
      <c r="G54" s="32"/>
      <c r="H54" s="238"/>
    </row>
    <row r="55" spans="1:8" x14ac:dyDescent="0.25">
      <c r="A55" s="32"/>
      <c r="B55" s="32"/>
      <c r="C55" s="32"/>
      <c r="D55" s="32"/>
      <c r="E55" s="32"/>
      <c r="F55" s="32"/>
      <c r="G55" s="32"/>
      <c r="H55" s="238"/>
    </row>
    <row r="56" spans="1:8" x14ac:dyDescent="0.25">
      <c r="A56" s="32"/>
      <c r="B56" s="32"/>
      <c r="C56" s="32"/>
      <c r="D56" s="32"/>
      <c r="E56" s="32"/>
      <c r="F56" s="32"/>
      <c r="G56" s="32"/>
      <c r="H56" s="238"/>
    </row>
    <row r="57" spans="1:8" x14ac:dyDescent="0.25">
      <c r="A57" s="32"/>
      <c r="B57" s="32"/>
      <c r="C57" s="32"/>
      <c r="D57" s="32"/>
      <c r="E57" s="32"/>
      <c r="F57" s="32"/>
      <c r="G57" s="32"/>
      <c r="H57" s="238"/>
    </row>
    <row r="58" spans="1:8" x14ac:dyDescent="0.25">
      <c r="A58" s="32"/>
      <c r="B58" s="32"/>
      <c r="C58" s="32"/>
      <c r="D58" s="32"/>
      <c r="E58" s="32"/>
      <c r="F58" s="32"/>
      <c r="G58" s="32"/>
      <c r="H58" s="238"/>
    </row>
    <row r="59" spans="1:8" x14ac:dyDescent="0.25">
      <c r="A59" s="32"/>
      <c r="B59" s="32"/>
      <c r="C59" s="32"/>
      <c r="D59" s="32"/>
      <c r="E59" s="32"/>
      <c r="F59" s="32"/>
      <c r="G59" s="32"/>
      <c r="H59" s="238"/>
    </row>
    <row r="60" spans="1:8" x14ac:dyDescent="0.25">
      <c r="A60" s="32"/>
      <c r="B60" s="32"/>
      <c r="C60" s="32"/>
      <c r="D60" s="32"/>
      <c r="E60" s="32"/>
      <c r="F60" s="32"/>
      <c r="G60" s="32"/>
      <c r="H60" s="238"/>
    </row>
    <row r="61" spans="1:8" x14ac:dyDescent="0.25">
      <c r="A61" s="32"/>
      <c r="B61" s="32"/>
      <c r="C61" s="32"/>
      <c r="D61" s="32"/>
      <c r="E61" s="32"/>
      <c r="F61" s="32"/>
      <c r="G61" s="32"/>
      <c r="H61" s="238"/>
    </row>
    <row r="62" spans="1:8" x14ac:dyDescent="0.25">
      <c r="A62" s="32"/>
      <c r="B62" s="32"/>
      <c r="C62" s="32"/>
      <c r="D62" s="32"/>
      <c r="E62" s="32"/>
      <c r="F62" s="32"/>
      <c r="G62" s="32"/>
      <c r="H62" s="238"/>
    </row>
    <row r="63" spans="1:8" x14ac:dyDescent="0.25">
      <c r="A63" s="32"/>
      <c r="B63" s="32"/>
      <c r="C63" s="32"/>
      <c r="D63" s="32"/>
      <c r="E63" s="32"/>
      <c r="F63" s="32"/>
      <c r="G63" s="32"/>
      <c r="H63" s="238"/>
    </row>
    <row r="64" spans="1:8" x14ac:dyDescent="0.25">
      <c r="A64" s="32"/>
      <c r="B64" s="32"/>
      <c r="C64" s="32"/>
      <c r="D64" s="32"/>
      <c r="E64" s="32"/>
      <c r="F64" s="32"/>
      <c r="G64" s="32"/>
      <c r="H64" s="238"/>
    </row>
    <row r="65" spans="1:8" x14ac:dyDescent="0.25">
      <c r="A65" s="32"/>
      <c r="B65" s="32"/>
      <c r="C65" s="32"/>
      <c r="D65" s="32"/>
      <c r="E65" s="32"/>
      <c r="F65" s="32"/>
      <c r="G65" s="32"/>
      <c r="H65" s="238"/>
    </row>
    <row r="66" spans="1:8" x14ac:dyDescent="0.25">
      <c r="A66" s="32"/>
      <c r="B66" s="32"/>
      <c r="C66" s="32"/>
      <c r="D66" s="32"/>
      <c r="E66" s="32"/>
      <c r="F66" s="32"/>
      <c r="G66" s="32"/>
      <c r="H66" s="238"/>
    </row>
    <row r="67" spans="1:8" x14ac:dyDescent="0.25">
      <c r="A67" s="32"/>
      <c r="B67" s="32"/>
      <c r="C67" s="32"/>
      <c r="D67" s="32"/>
      <c r="E67" s="32"/>
      <c r="F67" s="32"/>
      <c r="G67" s="32"/>
      <c r="H67" s="238"/>
    </row>
    <row r="68" spans="1:8" x14ac:dyDescent="0.25">
      <c r="A68" s="32"/>
      <c r="B68" s="32"/>
      <c r="C68" s="32"/>
      <c r="D68" s="32"/>
      <c r="E68" s="32"/>
      <c r="F68" s="32"/>
      <c r="G68" s="32"/>
      <c r="H68" s="238"/>
    </row>
    <row r="69" spans="1:8" x14ac:dyDescent="0.25">
      <c r="A69" s="32"/>
      <c r="B69" s="32"/>
      <c r="C69" s="32"/>
      <c r="D69" s="32"/>
      <c r="E69" s="32"/>
      <c r="F69" s="32"/>
      <c r="G69" s="32"/>
      <c r="H69" s="238"/>
    </row>
    <row r="70" spans="1:8" x14ac:dyDescent="0.25">
      <c r="A70" s="32"/>
      <c r="B70" s="32"/>
      <c r="C70" s="32"/>
      <c r="D70" s="32"/>
      <c r="E70" s="32"/>
      <c r="F70" s="32"/>
      <c r="G70" s="32"/>
      <c r="H70" s="238"/>
    </row>
    <row r="71" spans="1:8" x14ac:dyDescent="0.25">
      <c r="A71" s="32"/>
      <c r="B71" s="32"/>
      <c r="C71" s="32"/>
      <c r="D71" s="32"/>
      <c r="E71" s="32"/>
      <c r="F71" s="32"/>
      <c r="G71" s="32"/>
      <c r="H71" s="238"/>
    </row>
    <row r="72" spans="1:8" x14ac:dyDescent="0.25">
      <c r="A72" s="32"/>
      <c r="B72" s="32"/>
      <c r="C72" s="32"/>
      <c r="D72" s="32"/>
      <c r="E72" s="32"/>
      <c r="F72" s="32"/>
      <c r="G72" s="32"/>
      <c r="H72" s="238"/>
    </row>
    <row r="73" spans="1:8" x14ac:dyDescent="0.25">
      <c r="A73" s="32"/>
      <c r="B73" s="32"/>
      <c r="C73" s="32"/>
      <c r="D73" s="32"/>
      <c r="E73" s="32"/>
      <c r="F73" s="32"/>
      <c r="G73" s="32"/>
      <c r="H73" s="238"/>
    </row>
    <row r="74" spans="1:8" x14ac:dyDescent="0.25">
      <c r="A74" s="32"/>
      <c r="B74" s="32"/>
      <c r="C74" s="32"/>
      <c r="D74" s="32"/>
      <c r="E74" s="32"/>
      <c r="F74" s="32"/>
      <c r="G74" s="32"/>
      <c r="H74" s="238"/>
    </row>
    <row r="75" spans="1:8" x14ac:dyDescent="0.25">
      <c r="A75" s="32"/>
      <c r="B75" s="32"/>
      <c r="C75" s="32"/>
      <c r="D75" s="32"/>
      <c r="E75" s="32"/>
      <c r="F75" s="32"/>
      <c r="G75" s="32"/>
      <c r="H75" s="238"/>
    </row>
    <row r="76" spans="1:8" x14ac:dyDescent="0.25">
      <c r="A76" s="32"/>
      <c r="B76" s="32"/>
      <c r="C76" s="32"/>
      <c r="D76" s="32"/>
      <c r="E76" s="32"/>
      <c r="F76" s="32"/>
      <c r="G76" s="32"/>
      <c r="H76" s="238"/>
    </row>
    <row r="77" spans="1:8" x14ac:dyDescent="0.25">
      <c r="A77" s="32"/>
      <c r="B77" s="32"/>
      <c r="C77" s="32"/>
      <c r="D77" s="32"/>
      <c r="E77" s="32"/>
      <c r="F77" s="32"/>
      <c r="G77" s="32"/>
      <c r="H77" s="238"/>
    </row>
    <row r="78" spans="1:8" x14ac:dyDescent="0.25">
      <c r="A78" s="32"/>
      <c r="B78" s="32"/>
      <c r="C78" s="32"/>
      <c r="D78" s="32"/>
      <c r="E78" s="32"/>
      <c r="F78" s="32"/>
      <c r="G78" s="32"/>
      <c r="H78" s="238"/>
    </row>
    <row r="79" spans="1:8" x14ac:dyDescent="0.25">
      <c r="A79" s="32"/>
      <c r="B79" s="32"/>
      <c r="C79" s="32"/>
      <c r="D79" s="32"/>
      <c r="E79" s="32"/>
      <c r="F79" s="32"/>
      <c r="G79" s="32"/>
      <c r="H79" s="238"/>
    </row>
    <row r="80" spans="1:8" x14ac:dyDescent="0.25">
      <c r="A80" s="32"/>
      <c r="B80" s="32"/>
      <c r="C80" s="32"/>
      <c r="D80" s="32"/>
      <c r="E80" s="32"/>
      <c r="F80" s="32"/>
      <c r="G80" s="32"/>
      <c r="H80" s="238"/>
    </row>
    <row r="81" spans="1:8" x14ac:dyDescent="0.25">
      <c r="A81" s="32"/>
      <c r="B81" s="32"/>
      <c r="C81" s="32"/>
      <c r="D81" s="32"/>
      <c r="E81" s="32"/>
      <c r="F81" s="32"/>
      <c r="G81" s="32"/>
      <c r="H81" s="238"/>
    </row>
    <row r="82" spans="1:8" x14ac:dyDescent="0.25">
      <c r="A82" s="32"/>
      <c r="B82" s="32"/>
      <c r="C82" s="32"/>
      <c r="D82" s="32"/>
      <c r="E82" s="32"/>
      <c r="F82" s="32"/>
      <c r="G82" s="32"/>
      <c r="H82" s="238"/>
    </row>
    <row r="83" spans="1:8" x14ac:dyDescent="0.25">
      <c r="A83" s="32"/>
      <c r="B83" s="32"/>
      <c r="C83" s="32"/>
      <c r="D83" s="32"/>
      <c r="E83" s="32"/>
      <c r="F83" s="32"/>
      <c r="G83" s="32"/>
      <c r="H83" s="238"/>
    </row>
    <row r="84" spans="1:8" x14ac:dyDescent="0.25">
      <c r="A84" s="32"/>
      <c r="B84" s="32"/>
      <c r="C84" s="32"/>
      <c r="D84" s="32"/>
      <c r="E84" s="32"/>
      <c r="F84" s="32"/>
      <c r="G84" s="32"/>
      <c r="H84" s="238"/>
    </row>
    <row r="85" spans="1:8" x14ac:dyDescent="0.25">
      <c r="A85" s="32"/>
      <c r="B85" s="32"/>
      <c r="C85" s="32"/>
      <c r="D85" s="32"/>
      <c r="E85" s="32"/>
      <c r="F85" s="32"/>
      <c r="G85" s="32"/>
      <c r="H85" s="238"/>
    </row>
    <row r="86" spans="1:8" x14ac:dyDescent="0.25">
      <c r="A86" s="32"/>
      <c r="B86" s="32"/>
      <c r="C86" s="32"/>
      <c r="D86" s="32"/>
      <c r="E86" s="32"/>
      <c r="F86" s="32"/>
      <c r="G86" s="32"/>
      <c r="H86" s="238"/>
    </row>
    <row r="87" spans="1:8" x14ac:dyDescent="0.25">
      <c r="A87" s="32"/>
      <c r="B87" s="32"/>
      <c r="C87" s="32"/>
      <c r="D87" s="32"/>
      <c r="E87" s="32"/>
      <c r="F87" s="32"/>
      <c r="G87" s="32"/>
      <c r="H87" s="238"/>
    </row>
    <row r="88" spans="1:8" x14ac:dyDescent="0.25">
      <c r="A88" s="32"/>
      <c r="B88" s="32"/>
      <c r="C88" s="32"/>
      <c r="D88" s="32"/>
      <c r="E88" s="32"/>
      <c r="F88" s="32"/>
      <c r="G88" s="32"/>
      <c r="H88" s="238"/>
    </row>
    <row r="89" spans="1:8" x14ac:dyDescent="0.25">
      <c r="A89" s="32"/>
      <c r="B89" s="32"/>
      <c r="C89" s="32"/>
      <c r="D89" s="32"/>
      <c r="E89" s="32"/>
      <c r="F89" s="32"/>
      <c r="G89" s="32"/>
      <c r="H89" s="238"/>
    </row>
    <row r="90" spans="1:8" x14ac:dyDescent="0.25">
      <c r="A90" s="32"/>
      <c r="B90" s="32"/>
      <c r="C90" s="32"/>
      <c r="D90" s="32"/>
      <c r="E90" s="32"/>
      <c r="F90" s="32"/>
      <c r="G90" s="32"/>
      <c r="H90" s="238"/>
    </row>
    <row r="91" spans="1:8" x14ac:dyDescent="0.25">
      <c r="A91" s="32"/>
      <c r="B91" s="32"/>
      <c r="C91" s="32"/>
      <c r="D91" s="32"/>
      <c r="E91" s="32"/>
      <c r="F91" s="32"/>
      <c r="G91" s="32"/>
      <c r="H91" s="238"/>
    </row>
    <row r="92" spans="1:8" x14ac:dyDescent="0.25">
      <c r="A92" s="32"/>
      <c r="B92" s="32"/>
      <c r="C92" s="32"/>
      <c r="D92" s="32"/>
      <c r="E92" s="32"/>
      <c r="F92" s="32"/>
      <c r="G92" s="32"/>
      <c r="H92" s="238"/>
    </row>
    <row r="93" spans="1:8" x14ac:dyDescent="0.25">
      <c r="A93" s="32"/>
      <c r="B93" s="32"/>
      <c r="C93" s="32"/>
      <c r="D93" s="32"/>
      <c r="E93" s="32"/>
      <c r="F93" s="32"/>
      <c r="G93" s="32"/>
      <c r="H93" s="238"/>
    </row>
    <row r="94" spans="1:8" x14ac:dyDescent="0.25">
      <c r="A94" s="32"/>
      <c r="B94" s="32"/>
      <c r="C94" s="32"/>
      <c r="D94" s="32"/>
      <c r="E94" s="32"/>
      <c r="F94" s="32"/>
      <c r="G94" s="32"/>
      <c r="H94" s="238"/>
    </row>
    <row r="95" spans="1:8" x14ac:dyDescent="0.25">
      <c r="A95" s="32"/>
      <c r="B95" s="32"/>
      <c r="C95" s="32"/>
      <c r="D95" s="32"/>
      <c r="E95" s="32"/>
      <c r="F95" s="32"/>
      <c r="G95" s="32"/>
      <c r="H95" s="238"/>
    </row>
    <row r="96" spans="1:8" x14ac:dyDescent="0.25">
      <c r="A96" s="32"/>
      <c r="B96" s="32"/>
      <c r="C96" s="32"/>
      <c r="D96" s="32"/>
      <c r="E96" s="32"/>
      <c r="F96" s="32"/>
      <c r="G96" s="32"/>
      <c r="H96" s="238"/>
    </row>
    <row r="97" spans="1:8" x14ac:dyDescent="0.25">
      <c r="A97" s="32"/>
      <c r="B97" s="32"/>
      <c r="C97" s="32"/>
      <c r="D97" s="32"/>
      <c r="E97" s="32"/>
      <c r="F97" s="32"/>
      <c r="G97" s="32"/>
      <c r="H97" s="238"/>
    </row>
    <row r="98" spans="1:8" x14ac:dyDescent="0.25">
      <c r="A98" s="32"/>
      <c r="B98" s="32"/>
      <c r="C98" s="32"/>
      <c r="D98" s="32"/>
      <c r="E98" s="32"/>
      <c r="F98" s="32"/>
      <c r="G98" s="32"/>
      <c r="H98" s="238"/>
    </row>
    <row r="99" spans="1:8" x14ac:dyDescent="0.25">
      <c r="A99" s="32"/>
      <c r="B99" s="32"/>
      <c r="C99" s="32"/>
      <c r="D99" s="32"/>
      <c r="E99" s="32"/>
      <c r="F99" s="32"/>
      <c r="G99" s="32"/>
      <c r="H99" s="238"/>
    </row>
    <row r="100" spans="1:8" x14ac:dyDescent="0.25">
      <c r="A100" s="32"/>
      <c r="B100" s="32"/>
      <c r="C100" s="32"/>
      <c r="D100" s="32"/>
      <c r="E100" s="32"/>
      <c r="F100" s="32"/>
      <c r="G100" s="32"/>
      <c r="H100" s="238"/>
    </row>
    <row r="101" spans="1:8" x14ac:dyDescent="0.25">
      <c r="A101" s="32"/>
      <c r="B101" s="32"/>
      <c r="C101" s="32"/>
      <c r="D101" s="32"/>
      <c r="E101" s="32"/>
      <c r="F101" s="32"/>
      <c r="G101" s="32"/>
      <c r="H101" s="238"/>
    </row>
    <row r="102" spans="1:8" x14ac:dyDescent="0.25">
      <c r="A102" s="32"/>
      <c r="B102" s="32"/>
      <c r="C102" s="32"/>
      <c r="D102" s="32"/>
      <c r="E102" s="32"/>
      <c r="F102" s="32"/>
      <c r="G102" s="32"/>
      <c r="H102" s="238"/>
    </row>
    <row r="103" spans="1:8" x14ac:dyDescent="0.25">
      <c r="A103" s="32"/>
      <c r="B103" s="32"/>
      <c r="C103" s="32"/>
      <c r="D103" s="32"/>
      <c r="E103" s="32"/>
      <c r="F103" s="32"/>
      <c r="G103" s="32"/>
      <c r="H103" s="238"/>
    </row>
    <row r="104" spans="1:8" x14ac:dyDescent="0.25">
      <c r="A104" s="32"/>
      <c r="B104" s="32"/>
      <c r="C104" s="32"/>
      <c r="D104" s="32"/>
      <c r="E104" s="32"/>
      <c r="F104" s="32"/>
      <c r="G104" s="32"/>
      <c r="H104" s="238"/>
    </row>
    <row r="105" spans="1:8" x14ac:dyDescent="0.25">
      <c r="A105" s="32"/>
      <c r="B105" s="32"/>
      <c r="C105" s="32"/>
      <c r="D105" s="32"/>
      <c r="E105" s="32"/>
      <c r="F105" s="32"/>
      <c r="G105" s="32"/>
      <c r="H105" s="238"/>
    </row>
    <row r="106" spans="1:8" x14ac:dyDescent="0.25">
      <c r="A106" s="32"/>
      <c r="B106" s="32"/>
      <c r="C106" s="32"/>
      <c r="D106" s="32"/>
      <c r="E106" s="32"/>
      <c r="F106" s="32"/>
      <c r="G106" s="32"/>
      <c r="H106" s="238"/>
    </row>
    <row r="107" spans="1:8" x14ac:dyDescent="0.25">
      <c r="A107" s="32"/>
      <c r="B107" s="32"/>
      <c r="C107" s="32"/>
      <c r="D107" s="32"/>
      <c r="E107" s="32"/>
      <c r="F107" s="32"/>
      <c r="G107" s="32"/>
      <c r="H107" s="238"/>
    </row>
    <row r="108" spans="1:8" x14ac:dyDescent="0.25">
      <c r="A108" s="32"/>
      <c r="B108" s="32"/>
      <c r="C108" s="32"/>
      <c r="D108" s="32"/>
      <c r="E108" s="32"/>
      <c r="F108" s="32"/>
      <c r="G108" s="32"/>
      <c r="H108" s="238"/>
    </row>
    <row r="109" spans="1:8" x14ac:dyDescent="0.25">
      <c r="A109" s="32"/>
      <c r="B109" s="32"/>
      <c r="C109" s="32"/>
      <c r="D109" s="32"/>
      <c r="E109" s="32"/>
      <c r="F109" s="32"/>
      <c r="G109" s="32"/>
      <c r="H109" s="238"/>
    </row>
    <row r="110" spans="1:8" x14ac:dyDescent="0.25">
      <c r="A110" s="32"/>
      <c r="B110" s="32"/>
      <c r="C110" s="32"/>
      <c r="D110" s="32"/>
      <c r="E110" s="32"/>
      <c r="F110" s="32"/>
      <c r="G110" s="32"/>
      <c r="H110" s="238"/>
    </row>
    <row r="111" spans="1:8" x14ac:dyDescent="0.25">
      <c r="A111" s="32"/>
      <c r="B111" s="32"/>
      <c r="C111" s="32"/>
      <c r="D111" s="32"/>
      <c r="E111" s="32"/>
      <c r="F111" s="32"/>
      <c r="G111" s="32"/>
      <c r="H111" s="238"/>
    </row>
    <row r="112" spans="1:8" x14ac:dyDescent="0.25">
      <c r="A112" s="32"/>
      <c r="B112" s="32"/>
      <c r="C112" s="32"/>
      <c r="D112" s="32"/>
      <c r="E112" s="32"/>
      <c r="F112" s="32"/>
      <c r="G112" s="32"/>
      <c r="H112" s="238"/>
    </row>
    <row r="113" spans="1:8" x14ac:dyDescent="0.25">
      <c r="A113" s="32"/>
      <c r="B113" s="32"/>
      <c r="C113" s="32"/>
      <c r="D113" s="32"/>
      <c r="E113" s="32"/>
      <c r="F113" s="32"/>
      <c r="G113" s="32"/>
      <c r="H113" s="238"/>
    </row>
    <row r="114" spans="1:8" x14ac:dyDescent="0.25">
      <c r="A114" s="32"/>
      <c r="B114" s="32"/>
      <c r="C114" s="32"/>
      <c r="D114" s="32"/>
      <c r="E114" s="32"/>
      <c r="F114" s="32"/>
      <c r="G114" s="32"/>
      <c r="H114" s="238"/>
    </row>
    <row r="115" spans="1:8" x14ac:dyDescent="0.25">
      <c r="A115" s="32"/>
      <c r="B115" s="32"/>
      <c r="C115" s="32"/>
      <c r="D115" s="32"/>
      <c r="E115" s="32"/>
      <c r="F115" s="32"/>
      <c r="G115" s="32"/>
      <c r="H115" s="238"/>
    </row>
    <row r="116" spans="1:8" x14ac:dyDescent="0.25">
      <c r="A116" s="32"/>
      <c r="B116" s="32"/>
      <c r="C116" s="32"/>
      <c r="D116" s="32"/>
      <c r="E116" s="32"/>
      <c r="F116" s="32"/>
      <c r="G116" s="32"/>
      <c r="H116" s="238"/>
    </row>
    <row r="117" spans="1:8" x14ac:dyDescent="0.25">
      <c r="A117" s="32"/>
      <c r="B117" s="32"/>
      <c r="C117" s="32"/>
      <c r="D117" s="32"/>
      <c r="E117" s="32"/>
      <c r="F117" s="32"/>
      <c r="G117" s="32"/>
      <c r="H117" s="238"/>
    </row>
    <row r="118" spans="1:8" x14ac:dyDescent="0.25">
      <c r="A118" s="32"/>
      <c r="B118" s="32"/>
      <c r="C118" s="32"/>
      <c r="D118" s="32"/>
      <c r="E118" s="32"/>
      <c r="F118" s="32"/>
      <c r="G118" s="32"/>
      <c r="H118" s="238"/>
    </row>
    <row r="119" spans="1:8" x14ac:dyDescent="0.25">
      <c r="A119" s="32"/>
      <c r="B119" s="32"/>
      <c r="C119" s="32"/>
      <c r="D119" s="32"/>
      <c r="E119" s="32"/>
      <c r="F119" s="32"/>
      <c r="G119" s="32"/>
      <c r="H119" s="238"/>
    </row>
    <row r="120" spans="1:8" x14ac:dyDescent="0.25">
      <c r="A120" s="32"/>
      <c r="B120" s="32"/>
      <c r="C120" s="32"/>
      <c r="D120" s="32"/>
      <c r="E120" s="32"/>
      <c r="F120" s="32"/>
      <c r="G120" s="32"/>
      <c r="H120" s="238"/>
    </row>
    <row r="121" spans="1:8" x14ac:dyDescent="0.25">
      <c r="A121" s="32"/>
      <c r="B121" s="32"/>
      <c r="C121" s="32"/>
      <c r="D121" s="32"/>
      <c r="E121" s="32"/>
      <c r="F121" s="32"/>
      <c r="G121" s="32"/>
      <c r="H121" s="238"/>
    </row>
    <row r="122" spans="1:8" x14ac:dyDescent="0.25">
      <c r="A122" s="32"/>
      <c r="B122" s="32"/>
      <c r="C122" s="32"/>
      <c r="D122" s="32"/>
      <c r="E122" s="32"/>
      <c r="F122" s="32"/>
      <c r="G122" s="32"/>
      <c r="H122" s="238"/>
    </row>
    <row r="123" spans="1:8" x14ac:dyDescent="0.25">
      <c r="A123" s="32"/>
      <c r="B123" s="32"/>
      <c r="C123" s="32"/>
      <c r="D123" s="32"/>
      <c r="E123" s="32"/>
      <c r="F123" s="32"/>
      <c r="G123" s="32"/>
      <c r="H123" s="238"/>
    </row>
    <row r="124" spans="1:8" x14ac:dyDescent="0.25">
      <c r="A124" s="32"/>
      <c r="B124" s="32"/>
      <c r="C124" s="32"/>
      <c r="D124" s="32"/>
      <c r="E124" s="32"/>
      <c r="F124" s="32"/>
      <c r="G124" s="32"/>
      <c r="H124" s="238"/>
    </row>
    <row r="125" spans="1:8" x14ac:dyDescent="0.25">
      <c r="A125" s="32"/>
      <c r="B125" s="32"/>
      <c r="C125" s="32"/>
      <c r="D125" s="32"/>
      <c r="E125" s="32"/>
      <c r="F125" s="32"/>
      <c r="G125" s="32"/>
      <c r="H125" s="238"/>
    </row>
    <row r="126" spans="1:8" x14ac:dyDescent="0.25">
      <c r="A126" s="32"/>
      <c r="B126" s="32"/>
      <c r="C126" s="32"/>
      <c r="D126" s="32"/>
      <c r="E126" s="32"/>
      <c r="F126" s="32"/>
      <c r="G126" s="32"/>
      <c r="H126" s="238"/>
    </row>
    <row r="127" spans="1:8" x14ac:dyDescent="0.25">
      <c r="A127" s="32"/>
      <c r="B127" s="32"/>
      <c r="C127" s="32"/>
      <c r="D127" s="32"/>
      <c r="E127" s="32"/>
      <c r="F127" s="32"/>
      <c r="G127" s="32"/>
      <c r="H127" s="238"/>
    </row>
    <row r="128" spans="1:8" x14ac:dyDescent="0.25">
      <c r="A128" s="32"/>
      <c r="B128" s="32"/>
      <c r="C128" s="32"/>
      <c r="D128" s="32"/>
      <c r="E128" s="32"/>
      <c r="F128" s="32"/>
      <c r="G128" s="32"/>
      <c r="H128" s="238"/>
    </row>
    <row r="129" spans="1:8" x14ac:dyDescent="0.25">
      <c r="A129" s="32"/>
      <c r="B129" s="32"/>
      <c r="C129" s="32"/>
      <c r="D129" s="32"/>
      <c r="E129" s="32"/>
      <c r="F129" s="32"/>
      <c r="G129" s="32"/>
      <c r="H129" s="238"/>
    </row>
    <row r="130" spans="1:8" x14ac:dyDescent="0.25">
      <c r="A130" s="32"/>
      <c r="B130" s="32"/>
      <c r="C130" s="32"/>
      <c r="D130" s="32"/>
      <c r="E130" s="32"/>
      <c r="F130" s="32"/>
      <c r="G130" s="32"/>
      <c r="H130" s="238"/>
    </row>
    <row r="131" spans="1:8" x14ac:dyDescent="0.25">
      <c r="A131" s="32"/>
      <c r="B131" s="32"/>
      <c r="C131" s="32"/>
      <c r="D131" s="32"/>
      <c r="E131" s="32"/>
      <c r="F131" s="32"/>
      <c r="G131" s="32"/>
      <c r="H131" s="238"/>
    </row>
    <row r="132" spans="1:8" x14ac:dyDescent="0.25">
      <c r="A132" s="32"/>
      <c r="B132" s="32"/>
      <c r="C132" s="32"/>
      <c r="D132" s="32"/>
      <c r="E132" s="32"/>
      <c r="F132" s="32"/>
      <c r="G132" s="32"/>
      <c r="H132" s="238"/>
    </row>
    <row r="133" spans="1:8" x14ac:dyDescent="0.25">
      <c r="A133" s="32"/>
      <c r="B133" s="32"/>
      <c r="C133" s="32"/>
      <c r="D133" s="32"/>
      <c r="E133" s="32"/>
      <c r="F133" s="32"/>
      <c r="G133" s="32"/>
      <c r="H133" s="238"/>
    </row>
    <row r="134" spans="1:8" x14ac:dyDescent="0.25">
      <c r="A134" s="32"/>
      <c r="B134" s="32"/>
      <c r="C134" s="32"/>
      <c r="D134" s="32"/>
      <c r="E134" s="32"/>
      <c r="F134" s="32"/>
      <c r="G134" s="32"/>
      <c r="H134" s="238"/>
    </row>
    <row r="135" spans="1:8" x14ac:dyDescent="0.25">
      <c r="A135" s="32"/>
      <c r="B135" s="32"/>
      <c r="C135" s="32"/>
      <c r="D135" s="32"/>
      <c r="E135" s="32"/>
      <c r="F135" s="32"/>
      <c r="G135" s="32"/>
      <c r="H135" s="238"/>
    </row>
    <row r="136" spans="1:8" x14ac:dyDescent="0.25">
      <c r="A136" s="32"/>
      <c r="B136" s="32"/>
      <c r="C136" s="32"/>
      <c r="D136" s="32"/>
      <c r="E136" s="32"/>
      <c r="F136" s="32"/>
      <c r="G136" s="32"/>
      <c r="H136" s="238"/>
    </row>
    <row r="137" spans="1:8" x14ac:dyDescent="0.25">
      <c r="A137" s="32"/>
      <c r="B137" s="32"/>
      <c r="C137" s="32"/>
      <c r="D137" s="32"/>
      <c r="E137" s="32"/>
      <c r="F137" s="32"/>
      <c r="G137" s="32"/>
      <c r="H137" s="238"/>
    </row>
    <row r="138" spans="1:8" x14ac:dyDescent="0.25">
      <c r="A138" s="32"/>
      <c r="B138" s="32"/>
      <c r="C138" s="32"/>
      <c r="D138" s="32"/>
      <c r="E138" s="32"/>
      <c r="F138" s="32"/>
      <c r="G138" s="32"/>
      <c r="H138" s="238"/>
    </row>
    <row r="139" spans="1:8" x14ac:dyDescent="0.25">
      <c r="A139" s="32"/>
      <c r="B139" s="32"/>
      <c r="C139" s="32"/>
      <c r="D139" s="32"/>
      <c r="E139" s="32"/>
      <c r="F139" s="32"/>
      <c r="G139" s="32"/>
      <c r="H139" s="238"/>
    </row>
    <row r="140" spans="1:8" x14ac:dyDescent="0.25">
      <c r="A140" s="32"/>
      <c r="B140" s="32"/>
      <c r="C140" s="32"/>
      <c r="D140" s="32"/>
      <c r="E140" s="32"/>
      <c r="F140" s="32"/>
      <c r="G140" s="32"/>
      <c r="H140" s="238"/>
    </row>
    <row r="141" spans="1:8" x14ac:dyDescent="0.25">
      <c r="A141" s="32"/>
      <c r="B141" s="32"/>
      <c r="C141" s="32"/>
      <c r="D141" s="32"/>
      <c r="E141" s="32"/>
      <c r="F141" s="32"/>
      <c r="G141" s="32"/>
      <c r="H141" s="238"/>
    </row>
    <row r="142" spans="1:8" x14ac:dyDescent="0.25">
      <c r="A142" s="32"/>
      <c r="B142" s="32"/>
      <c r="C142" s="32"/>
      <c r="D142" s="32"/>
      <c r="E142" s="32"/>
      <c r="F142" s="32"/>
      <c r="G142" s="32"/>
      <c r="H142" s="238"/>
    </row>
    <row r="143" spans="1:8" x14ac:dyDescent="0.25">
      <c r="A143" s="32"/>
      <c r="B143" s="32"/>
      <c r="C143" s="32"/>
      <c r="D143" s="32"/>
      <c r="E143" s="32"/>
      <c r="F143" s="32"/>
      <c r="G143" s="32"/>
      <c r="H143" s="238"/>
    </row>
    <row r="144" spans="1:8" x14ac:dyDescent="0.25">
      <c r="A144" s="32"/>
      <c r="B144" s="32"/>
      <c r="C144" s="32"/>
      <c r="D144" s="32"/>
      <c r="E144" s="32"/>
      <c r="F144" s="32"/>
      <c r="G144" s="32"/>
      <c r="H144" s="238"/>
    </row>
    <row r="145" spans="1:8" x14ac:dyDescent="0.25">
      <c r="A145" s="32"/>
      <c r="B145" s="32"/>
      <c r="C145" s="32"/>
      <c r="D145" s="32"/>
      <c r="E145" s="32"/>
      <c r="F145" s="32"/>
      <c r="G145" s="32"/>
      <c r="H145" s="238"/>
    </row>
    <row r="146" spans="1:8" x14ac:dyDescent="0.25">
      <c r="A146" s="32"/>
      <c r="B146" s="32"/>
      <c r="C146" s="32"/>
      <c r="D146" s="32"/>
      <c r="E146" s="32"/>
      <c r="F146" s="32"/>
      <c r="G146" s="32"/>
      <c r="H146" s="238"/>
    </row>
    <row r="147" spans="1:8" x14ac:dyDescent="0.25">
      <c r="A147" s="32"/>
      <c r="B147" s="32"/>
      <c r="C147" s="32"/>
      <c r="D147" s="32"/>
      <c r="E147" s="32"/>
      <c r="F147" s="32"/>
      <c r="G147" s="32"/>
      <c r="H147" s="238"/>
    </row>
    <row r="148" spans="1:8" x14ac:dyDescent="0.25">
      <c r="A148" s="32"/>
      <c r="B148" s="32"/>
      <c r="C148" s="32"/>
      <c r="D148" s="32"/>
      <c r="E148" s="32"/>
      <c r="F148" s="32"/>
      <c r="G148" s="32"/>
      <c r="H148" s="238"/>
    </row>
    <row r="149" spans="1:8" x14ac:dyDescent="0.25">
      <c r="A149" s="32"/>
      <c r="B149" s="32"/>
      <c r="C149" s="32"/>
      <c r="D149" s="32"/>
      <c r="E149" s="32"/>
      <c r="F149" s="32"/>
      <c r="G149" s="32"/>
      <c r="H149" s="238"/>
    </row>
    <row r="150" spans="1:8" x14ac:dyDescent="0.25">
      <c r="A150" s="32"/>
      <c r="B150" s="32"/>
      <c r="C150" s="32"/>
      <c r="D150" s="32"/>
      <c r="E150" s="32"/>
      <c r="F150" s="32"/>
      <c r="G150" s="32"/>
      <c r="H150" s="238"/>
    </row>
    <row r="151" spans="1:8" x14ac:dyDescent="0.25">
      <c r="A151" s="32"/>
      <c r="B151" s="32"/>
      <c r="C151" s="32"/>
      <c r="D151" s="32"/>
      <c r="E151" s="32"/>
      <c r="F151" s="32"/>
      <c r="G151" s="32"/>
      <c r="H151" s="238"/>
    </row>
    <row r="152" spans="1:8" x14ac:dyDescent="0.25">
      <c r="A152" s="32"/>
      <c r="B152" s="32"/>
      <c r="C152" s="32"/>
      <c r="D152" s="32"/>
      <c r="E152" s="32"/>
      <c r="F152" s="32"/>
      <c r="G152" s="32"/>
      <c r="H152" s="238"/>
    </row>
    <row r="153" spans="1:8" x14ac:dyDescent="0.25">
      <c r="A153" s="32"/>
      <c r="B153" s="32"/>
      <c r="C153" s="32"/>
      <c r="D153" s="32"/>
      <c r="E153" s="32"/>
      <c r="F153" s="32"/>
      <c r="G153" s="32"/>
      <c r="H153" s="238"/>
    </row>
    <row r="154" spans="1:8" x14ac:dyDescent="0.25">
      <c r="A154" s="32"/>
      <c r="B154" s="32"/>
      <c r="C154" s="32"/>
      <c r="D154" s="32"/>
      <c r="E154" s="32"/>
      <c r="F154" s="32"/>
      <c r="G154" s="32"/>
      <c r="H154" s="238"/>
    </row>
    <row r="155" spans="1:8" x14ac:dyDescent="0.25">
      <c r="A155" s="32"/>
      <c r="B155" s="32"/>
      <c r="C155" s="32"/>
      <c r="D155" s="32"/>
      <c r="E155" s="32"/>
      <c r="F155" s="32"/>
      <c r="G155" s="32"/>
      <c r="H155" s="238"/>
    </row>
    <row r="156" spans="1:8" x14ac:dyDescent="0.25">
      <c r="A156" s="32"/>
      <c r="B156" s="32"/>
      <c r="C156" s="32"/>
      <c r="D156" s="32"/>
      <c r="E156" s="32"/>
      <c r="F156" s="32"/>
      <c r="G156" s="32"/>
      <c r="H156" s="238"/>
    </row>
    <row r="157" spans="1:8" x14ac:dyDescent="0.25">
      <c r="A157" s="32"/>
      <c r="B157" s="32"/>
      <c r="C157" s="32"/>
      <c r="D157" s="32"/>
      <c r="E157" s="32"/>
      <c r="F157" s="32"/>
      <c r="G157" s="32"/>
      <c r="H157" s="238"/>
    </row>
    <row r="158" spans="1:8" x14ac:dyDescent="0.25">
      <c r="A158" s="32"/>
      <c r="B158" s="32"/>
      <c r="C158" s="32"/>
      <c r="D158" s="32"/>
      <c r="E158" s="32"/>
      <c r="F158" s="32"/>
      <c r="G158" s="32"/>
      <c r="H158" s="238"/>
    </row>
    <row r="159" spans="1:8" x14ac:dyDescent="0.25">
      <c r="A159" s="32"/>
      <c r="B159" s="32"/>
      <c r="C159" s="32"/>
      <c r="D159" s="32"/>
      <c r="E159" s="32"/>
      <c r="F159" s="32"/>
      <c r="G159" s="32"/>
      <c r="H159" s="238"/>
    </row>
    <row r="160" spans="1:8" x14ac:dyDescent="0.25">
      <c r="A160" s="32"/>
      <c r="B160" s="32"/>
      <c r="C160" s="32"/>
      <c r="D160" s="32"/>
      <c r="E160" s="32"/>
      <c r="F160" s="32"/>
      <c r="G160" s="32"/>
      <c r="H160" s="238"/>
    </row>
    <row r="161" spans="1:8" x14ac:dyDescent="0.25">
      <c r="A161" s="32"/>
      <c r="B161" s="32"/>
      <c r="C161" s="32"/>
      <c r="D161" s="32"/>
      <c r="E161" s="32"/>
      <c r="F161" s="32"/>
      <c r="G161" s="32"/>
      <c r="H161" s="238"/>
    </row>
    <row r="162" spans="1:8" x14ac:dyDescent="0.25">
      <c r="A162" s="32"/>
      <c r="B162" s="32"/>
      <c r="C162" s="32"/>
      <c r="D162" s="32"/>
      <c r="E162" s="32"/>
      <c r="F162" s="32"/>
      <c r="G162" s="32"/>
      <c r="H162" s="238"/>
    </row>
    <row r="163" spans="1:8" x14ac:dyDescent="0.25">
      <c r="A163" s="32"/>
      <c r="B163" s="32"/>
      <c r="C163" s="32"/>
      <c r="D163" s="32"/>
      <c r="E163" s="32"/>
      <c r="F163" s="32"/>
      <c r="G163" s="32"/>
      <c r="H163" s="238"/>
    </row>
    <row r="164" spans="1:8" x14ac:dyDescent="0.25">
      <c r="A164" s="32"/>
      <c r="B164" s="32"/>
      <c r="C164" s="32"/>
      <c r="D164" s="32"/>
      <c r="E164" s="32"/>
      <c r="F164" s="32"/>
      <c r="G164" s="32"/>
      <c r="H164" s="238"/>
    </row>
    <row r="165" spans="1:8" x14ac:dyDescent="0.25">
      <c r="A165" s="32"/>
      <c r="B165" s="32"/>
      <c r="C165" s="32"/>
      <c r="D165" s="32"/>
      <c r="E165" s="32"/>
      <c r="F165" s="32"/>
      <c r="G165" s="32"/>
      <c r="H165" s="238"/>
    </row>
    <row r="166" spans="1:8" x14ac:dyDescent="0.25">
      <c r="A166" s="32"/>
      <c r="B166" s="32"/>
      <c r="C166" s="32"/>
      <c r="D166" s="32"/>
      <c r="E166" s="32"/>
      <c r="F166" s="32"/>
      <c r="G166" s="32"/>
      <c r="H166" s="238"/>
    </row>
    <row r="167" spans="1:8" x14ac:dyDescent="0.25">
      <c r="A167" s="32"/>
      <c r="B167" s="32"/>
      <c r="C167" s="32"/>
      <c r="D167" s="32"/>
      <c r="E167" s="32"/>
      <c r="F167" s="32"/>
      <c r="G167" s="32"/>
      <c r="H167" s="238"/>
    </row>
    <row r="168" spans="1:8" x14ac:dyDescent="0.25">
      <c r="A168" s="32"/>
      <c r="B168" s="32"/>
      <c r="C168" s="32"/>
      <c r="D168" s="32"/>
      <c r="E168" s="32"/>
      <c r="F168" s="32"/>
      <c r="G168" s="32"/>
      <c r="H168" s="238"/>
    </row>
    <row r="169" spans="1:8" x14ac:dyDescent="0.25">
      <c r="A169" s="32"/>
      <c r="B169" s="32"/>
      <c r="C169" s="32"/>
      <c r="D169" s="32"/>
      <c r="E169" s="32"/>
      <c r="F169" s="32"/>
      <c r="G169" s="32"/>
      <c r="H169" s="238"/>
    </row>
    <row r="170" spans="1:8" x14ac:dyDescent="0.25">
      <c r="A170" s="32"/>
      <c r="B170" s="32"/>
      <c r="C170" s="32"/>
      <c r="D170" s="32"/>
      <c r="E170" s="32"/>
      <c r="F170" s="32"/>
      <c r="G170" s="32"/>
      <c r="H170" s="238"/>
    </row>
    <row r="171" spans="1:8" x14ac:dyDescent="0.25">
      <c r="A171" s="32"/>
      <c r="B171" s="32"/>
      <c r="C171" s="32"/>
      <c r="D171" s="32"/>
      <c r="E171" s="32"/>
      <c r="F171" s="32"/>
      <c r="G171" s="32"/>
      <c r="H171" s="238"/>
    </row>
    <row r="172" spans="1:8" x14ac:dyDescent="0.25">
      <c r="A172" s="32"/>
      <c r="B172" s="32"/>
      <c r="C172" s="32"/>
      <c r="D172" s="32"/>
      <c r="E172" s="32"/>
      <c r="F172" s="32"/>
      <c r="G172" s="32"/>
      <c r="H172" s="238"/>
    </row>
    <row r="173" spans="1:8" x14ac:dyDescent="0.25">
      <c r="A173" s="32"/>
      <c r="B173" s="32"/>
      <c r="C173" s="32"/>
      <c r="D173" s="32"/>
      <c r="E173" s="32"/>
      <c r="F173" s="32"/>
      <c r="G173" s="32"/>
      <c r="H173" s="238"/>
    </row>
    <row r="174" spans="1:8" x14ac:dyDescent="0.25">
      <c r="A174" s="32"/>
      <c r="B174" s="32"/>
      <c r="C174" s="32"/>
      <c r="D174" s="32"/>
      <c r="E174" s="32"/>
      <c r="F174" s="32"/>
      <c r="G174" s="32"/>
      <c r="H174" s="238"/>
    </row>
    <row r="175" spans="1:8" x14ac:dyDescent="0.25">
      <c r="A175" s="32"/>
      <c r="B175" s="32"/>
      <c r="C175" s="32"/>
      <c r="D175" s="32"/>
      <c r="E175" s="32"/>
      <c r="F175" s="32"/>
      <c r="G175" s="32"/>
      <c r="H175" s="238"/>
    </row>
    <row r="176" spans="1:8" x14ac:dyDescent="0.25">
      <c r="A176" s="32"/>
      <c r="B176" s="32"/>
      <c r="C176" s="32"/>
      <c r="D176" s="32"/>
      <c r="E176" s="32"/>
      <c r="F176" s="32"/>
      <c r="G176" s="32"/>
      <c r="H176" s="238"/>
    </row>
    <row r="177" spans="1:8" x14ac:dyDescent="0.25">
      <c r="A177" s="32"/>
      <c r="B177" s="32"/>
      <c r="C177" s="32"/>
      <c r="D177" s="32"/>
      <c r="E177" s="32"/>
      <c r="F177" s="32"/>
      <c r="G177" s="32"/>
      <c r="H177" s="238"/>
    </row>
    <row r="178" spans="1:8" x14ac:dyDescent="0.25">
      <c r="A178" s="32"/>
      <c r="B178" s="32"/>
      <c r="C178" s="32"/>
      <c r="D178" s="32"/>
      <c r="E178" s="32"/>
      <c r="F178" s="32"/>
      <c r="G178" s="32"/>
      <c r="H178" s="238"/>
    </row>
    <row r="179" spans="1:8" x14ac:dyDescent="0.25">
      <c r="A179" s="32"/>
      <c r="B179" s="32"/>
      <c r="C179" s="32"/>
      <c r="D179" s="32"/>
      <c r="E179" s="32"/>
      <c r="F179" s="32"/>
      <c r="G179" s="32"/>
      <c r="H179" s="238"/>
    </row>
    <row r="180" spans="1:8" x14ac:dyDescent="0.25">
      <c r="A180" s="32"/>
      <c r="B180" s="32"/>
      <c r="C180" s="32"/>
      <c r="D180" s="32"/>
      <c r="E180" s="32"/>
      <c r="F180" s="32"/>
      <c r="G180" s="32"/>
      <c r="H180" s="238"/>
    </row>
    <row r="181" spans="1:8" x14ac:dyDescent="0.25">
      <c r="A181" s="32"/>
      <c r="B181" s="32"/>
      <c r="C181" s="32"/>
      <c r="D181" s="32"/>
      <c r="E181" s="32"/>
      <c r="F181" s="32"/>
      <c r="G181" s="32"/>
      <c r="H181" s="238"/>
    </row>
    <row r="182" spans="1:8" x14ac:dyDescent="0.25">
      <c r="A182" s="32"/>
      <c r="B182" s="32"/>
      <c r="C182" s="32"/>
      <c r="D182" s="32"/>
      <c r="E182" s="32"/>
      <c r="F182" s="32"/>
      <c r="G182" s="32"/>
      <c r="H182" s="238"/>
    </row>
    <row r="183" spans="1:8" x14ac:dyDescent="0.25">
      <c r="A183" s="32"/>
      <c r="B183" s="32"/>
      <c r="C183" s="32"/>
      <c r="D183" s="32"/>
      <c r="E183" s="32"/>
      <c r="F183" s="32"/>
      <c r="G183" s="32"/>
      <c r="H183" s="238"/>
    </row>
    <row r="184" spans="1:8" x14ac:dyDescent="0.25">
      <c r="A184" s="32"/>
      <c r="B184" s="32"/>
      <c r="C184" s="32"/>
      <c r="D184" s="32"/>
      <c r="E184" s="32"/>
      <c r="F184" s="32"/>
      <c r="G184" s="32"/>
      <c r="H184" s="238"/>
    </row>
    <row r="185" spans="1:8" x14ac:dyDescent="0.25">
      <c r="A185" s="32"/>
      <c r="B185" s="32"/>
      <c r="C185" s="32"/>
      <c r="D185" s="32"/>
      <c r="E185" s="32"/>
      <c r="F185" s="32"/>
      <c r="G185" s="32"/>
      <c r="H185" s="238"/>
    </row>
    <row r="186" spans="1:8" x14ac:dyDescent="0.25">
      <c r="A186" s="32"/>
      <c r="B186" s="32"/>
      <c r="C186" s="32"/>
      <c r="D186" s="32"/>
      <c r="E186" s="32"/>
      <c r="F186" s="32"/>
      <c r="G186" s="32"/>
      <c r="H186" s="238"/>
    </row>
    <row r="187" spans="1:8" x14ac:dyDescent="0.25">
      <c r="A187" s="32"/>
      <c r="B187" s="32"/>
      <c r="C187" s="32"/>
      <c r="D187" s="32"/>
      <c r="E187" s="32"/>
      <c r="F187" s="32"/>
      <c r="G187" s="32"/>
      <c r="H187" s="238"/>
    </row>
    <row r="188" spans="1:8" x14ac:dyDescent="0.25">
      <c r="A188" s="32"/>
      <c r="B188" s="32"/>
      <c r="C188" s="32"/>
      <c r="D188" s="32"/>
      <c r="E188" s="32"/>
      <c r="F188" s="32"/>
      <c r="G188" s="32"/>
      <c r="H188" s="238"/>
    </row>
    <row r="189" spans="1:8" x14ac:dyDescent="0.25">
      <c r="A189" s="32"/>
      <c r="B189" s="32"/>
      <c r="C189" s="32"/>
      <c r="D189" s="32"/>
      <c r="E189" s="32"/>
      <c r="F189" s="32"/>
      <c r="G189" s="32"/>
      <c r="H189" s="238"/>
    </row>
    <row r="190" spans="1:8" x14ac:dyDescent="0.25">
      <c r="A190" s="32"/>
      <c r="B190" s="32"/>
      <c r="C190" s="32"/>
      <c r="D190" s="32"/>
      <c r="E190" s="32"/>
      <c r="F190" s="32"/>
      <c r="G190" s="32"/>
      <c r="H190" s="238"/>
    </row>
    <row r="191" spans="1:8" x14ac:dyDescent="0.25">
      <c r="A191" s="32"/>
      <c r="B191" s="32"/>
      <c r="C191" s="32"/>
      <c r="D191" s="32"/>
      <c r="E191" s="32"/>
      <c r="F191" s="32"/>
      <c r="G191" s="32"/>
      <c r="H191" s="238"/>
    </row>
    <row r="192" spans="1:8" x14ac:dyDescent="0.25">
      <c r="A192" s="32"/>
      <c r="B192" s="32"/>
      <c r="C192" s="32"/>
      <c r="D192" s="32"/>
      <c r="E192" s="32"/>
      <c r="F192" s="32"/>
      <c r="G192" s="32"/>
      <c r="H192" s="238"/>
    </row>
    <row r="193" spans="1:8" x14ac:dyDescent="0.25">
      <c r="A193" s="32"/>
      <c r="B193" s="32"/>
      <c r="C193" s="32"/>
      <c r="D193" s="32"/>
      <c r="E193" s="32"/>
      <c r="F193" s="32"/>
      <c r="G193" s="32"/>
      <c r="H193" s="238"/>
    </row>
    <row r="194" spans="1:8" x14ac:dyDescent="0.25">
      <c r="A194" s="32"/>
      <c r="B194" s="32"/>
      <c r="C194" s="32"/>
      <c r="D194" s="32"/>
      <c r="E194" s="32"/>
      <c r="F194" s="32"/>
      <c r="G194" s="32"/>
      <c r="H194" s="238"/>
    </row>
    <row r="195" spans="1:8" x14ac:dyDescent="0.25">
      <c r="A195" s="32"/>
      <c r="B195" s="32"/>
      <c r="C195" s="32"/>
      <c r="D195" s="32"/>
      <c r="E195" s="32"/>
      <c r="F195" s="32"/>
      <c r="G195" s="32"/>
      <c r="H195" s="238"/>
    </row>
    <row r="196" spans="1:8" x14ac:dyDescent="0.25">
      <c r="A196" s="32"/>
      <c r="B196" s="32"/>
      <c r="C196" s="32"/>
      <c r="D196" s="32"/>
      <c r="E196" s="32"/>
      <c r="F196" s="32"/>
      <c r="G196" s="32"/>
      <c r="H196" s="238"/>
    </row>
    <row r="197" spans="1:8" x14ac:dyDescent="0.25">
      <c r="A197" s="32"/>
      <c r="B197" s="32"/>
      <c r="C197" s="32"/>
      <c r="D197" s="32"/>
      <c r="E197" s="32"/>
      <c r="F197" s="32"/>
      <c r="G197" s="32"/>
      <c r="H197" s="238"/>
    </row>
    <row r="198" spans="1:8" x14ac:dyDescent="0.25">
      <c r="A198" s="32"/>
      <c r="B198" s="32"/>
      <c r="C198" s="32"/>
      <c r="D198" s="32"/>
      <c r="E198" s="32"/>
      <c r="F198" s="32"/>
      <c r="G198" s="32"/>
      <c r="H198" s="238"/>
    </row>
    <row r="199" spans="1:8" x14ac:dyDescent="0.25">
      <c r="A199" s="32"/>
      <c r="B199" s="32"/>
      <c r="C199" s="32"/>
      <c r="D199" s="32"/>
      <c r="E199" s="32"/>
      <c r="F199" s="32"/>
      <c r="G199" s="32"/>
      <c r="H199" s="238"/>
    </row>
    <row r="200" spans="1:8" x14ac:dyDescent="0.25">
      <c r="A200" s="32"/>
      <c r="B200" s="32"/>
      <c r="C200" s="32"/>
      <c r="D200" s="32"/>
      <c r="E200" s="32"/>
      <c r="F200" s="32"/>
      <c r="G200" s="32"/>
      <c r="H200" s="238"/>
    </row>
    <row r="201" spans="1:8" x14ac:dyDescent="0.25">
      <c r="A201" s="32"/>
      <c r="B201" s="32"/>
      <c r="C201" s="32"/>
      <c r="D201" s="32"/>
      <c r="E201" s="32"/>
      <c r="F201" s="32"/>
      <c r="G201" s="32"/>
      <c r="H201" s="238"/>
    </row>
    <row r="202" spans="1:8" x14ac:dyDescent="0.25">
      <c r="A202" s="32"/>
      <c r="B202" s="32"/>
      <c r="C202" s="32"/>
      <c r="D202" s="32"/>
      <c r="E202" s="32"/>
      <c r="F202" s="32"/>
      <c r="G202" s="32"/>
      <c r="H202" s="238"/>
    </row>
    <row r="203" spans="1:8" x14ac:dyDescent="0.25">
      <c r="A203" s="32"/>
      <c r="B203" s="32"/>
      <c r="C203" s="32"/>
      <c r="D203" s="32"/>
      <c r="E203" s="32"/>
      <c r="F203" s="32"/>
      <c r="G203" s="32"/>
      <c r="H203" s="238"/>
    </row>
    <row r="204" spans="1:8" x14ac:dyDescent="0.25">
      <c r="A204" s="32"/>
      <c r="B204" s="32"/>
      <c r="C204" s="32"/>
      <c r="D204" s="32"/>
      <c r="E204" s="32"/>
      <c r="F204" s="32"/>
      <c r="G204" s="32"/>
      <c r="H204" s="238"/>
    </row>
    <row r="205" spans="1:8" x14ac:dyDescent="0.25">
      <c r="A205" s="32"/>
      <c r="B205" s="32"/>
      <c r="C205" s="32"/>
      <c r="D205" s="32"/>
      <c r="E205" s="32"/>
      <c r="F205" s="32"/>
      <c r="G205" s="32"/>
      <c r="H205" s="238"/>
    </row>
    <row r="206" spans="1:8" x14ac:dyDescent="0.25">
      <c r="A206" s="32"/>
      <c r="B206" s="32"/>
      <c r="C206" s="32"/>
      <c r="D206" s="32"/>
      <c r="E206" s="32"/>
      <c r="F206" s="32"/>
      <c r="G206" s="32"/>
      <c r="H206" s="238"/>
    </row>
    <row r="207" spans="1:8" x14ac:dyDescent="0.25">
      <c r="A207" s="32"/>
      <c r="B207" s="32"/>
      <c r="C207" s="32"/>
      <c r="D207" s="32"/>
      <c r="E207" s="32"/>
      <c r="F207" s="32"/>
      <c r="G207" s="32"/>
      <c r="H207" s="238"/>
    </row>
    <row r="208" spans="1:8" x14ac:dyDescent="0.25">
      <c r="A208" s="32"/>
      <c r="B208" s="32"/>
      <c r="C208" s="32"/>
      <c r="D208" s="32"/>
      <c r="E208" s="32"/>
      <c r="F208" s="32"/>
      <c r="G208" s="32"/>
      <c r="H208" s="238"/>
    </row>
    <row r="209" spans="1:8" x14ac:dyDescent="0.25">
      <c r="A209" s="32"/>
      <c r="B209" s="32"/>
      <c r="C209" s="32"/>
      <c r="D209" s="32"/>
      <c r="E209" s="32"/>
      <c r="F209" s="32"/>
      <c r="G209" s="32"/>
      <c r="H209" s="238"/>
    </row>
    <row r="210" spans="1:8" x14ac:dyDescent="0.25">
      <c r="A210" s="32"/>
      <c r="B210" s="32"/>
      <c r="C210" s="32"/>
      <c r="D210" s="32"/>
      <c r="E210" s="32"/>
      <c r="F210" s="32"/>
      <c r="G210" s="32"/>
      <c r="H210" s="238"/>
    </row>
    <row r="211" spans="1:8" x14ac:dyDescent="0.25">
      <c r="A211" s="32"/>
      <c r="B211" s="32"/>
      <c r="C211" s="32"/>
      <c r="D211" s="32"/>
      <c r="E211" s="32"/>
      <c r="F211" s="32"/>
      <c r="G211" s="32"/>
      <c r="H211" s="238"/>
    </row>
    <row r="212" spans="1:8" x14ac:dyDescent="0.25">
      <c r="H212" s="238"/>
    </row>
    <row r="213" spans="1:8" x14ac:dyDescent="0.25">
      <c r="H213" s="238"/>
    </row>
    <row r="214" spans="1:8" x14ac:dyDescent="0.25">
      <c r="H214" s="238"/>
    </row>
    <row r="215" spans="1:8" x14ac:dyDescent="0.25">
      <c r="H215" s="238"/>
    </row>
    <row r="216" spans="1:8" x14ac:dyDescent="0.25">
      <c r="H216" s="238"/>
    </row>
    <row r="217" spans="1:8" x14ac:dyDescent="0.25">
      <c r="H217" s="238"/>
    </row>
    <row r="218" spans="1:8" x14ac:dyDescent="0.25">
      <c r="H218" s="238"/>
    </row>
    <row r="219" spans="1:8" x14ac:dyDescent="0.25">
      <c r="H219" s="238"/>
    </row>
    <row r="220" spans="1:8" x14ac:dyDescent="0.25">
      <c r="H220" s="238"/>
    </row>
    <row r="221" spans="1:8" x14ac:dyDescent="0.25">
      <c r="H221" s="238"/>
    </row>
    <row r="222" spans="1:8" x14ac:dyDescent="0.25">
      <c r="H222" s="238"/>
    </row>
    <row r="223" spans="1:8" x14ac:dyDescent="0.25">
      <c r="H223" s="238"/>
    </row>
    <row r="224" spans="1:8" x14ac:dyDescent="0.25">
      <c r="H224" s="238"/>
    </row>
    <row r="225" spans="8:8" x14ac:dyDescent="0.25">
      <c r="H225" s="238"/>
    </row>
    <row r="226" spans="8:8" x14ac:dyDescent="0.25">
      <c r="H226" s="238"/>
    </row>
    <row r="227" spans="8:8" x14ac:dyDescent="0.25">
      <c r="H227" s="238"/>
    </row>
    <row r="228" spans="8:8" x14ac:dyDescent="0.25">
      <c r="H228" s="238"/>
    </row>
    <row r="229" spans="8:8" x14ac:dyDescent="0.25">
      <c r="H229" s="238"/>
    </row>
    <row r="230" spans="8:8" x14ac:dyDescent="0.25">
      <c r="H230" s="238"/>
    </row>
    <row r="231" spans="8:8" x14ac:dyDescent="0.25">
      <c r="H231" s="238"/>
    </row>
    <row r="232" spans="8:8" x14ac:dyDescent="0.25">
      <c r="H232" s="238"/>
    </row>
    <row r="233" spans="8:8" x14ac:dyDescent="0.25">
      <c r="H233" s="238"/>
    </row>
    <row r="234" spans="8:8" x14ac:dyDescent="0.25">
      <c r="H234" s="238"/>
    </row>
    <row r="235" spans="8:8" x14ac:dyDescent="0.25">
      <c r="H235" s="238"/>
    </row>
    <row r="236" spans="8:8" x14ac:dyDescent="0.25">
      <c r="H236" s="238"/>
    </row>
    <row r="237" spans="8:8" x14ac:dyDescent="0.25">
      <c r="H237" s="238"/>
    </row>
    <row r="238" spans="8:8" x14ac:dyDescent="0.25">
      <c r="H238" s="238"/>
    </row>
    <row r="239" spans="8:8" x14ac:dyDescent="0.25">
      <c r="H239" s="238"/>
    </row>
    <row r="240" spans="8:8" x14ac:dyDescent="0.25">
      <c r="H240" s="238"/>
    </row>
    <row r="241" spans="8:8" x14ac:dyDescent="0.25">
      <c r="H241" s="238"/>
    </row>
    <row r="242" spans="8:8" x14ac:dyDescent="0.25">
      <c r="H242" s="238"/>
    </row>
    <row r="243" spans="8:8" x14ac:dyDescent="0.25">
      <c r="H243" s="238"/>
    </row>
    <row r="244" spans="8:8" x14ac:dyDescent="0.25">
      <c r="H244" s="238"/>
    </row>
    <row r="245" spans="8:8" x14ac:dyDescent="0.25">
      <c r="H245" s="238"/>
    </row>
    <row r="246" spans="8:8" x14ac:dyDescent="0.25">
      <c r="H246" s="238"/>
    </row>
    <row r="247" spans="8:8" x14ac:dyDescent="0.25">
      <c r="H247" s="238"/>
    </row>
    <row r="248" spans="8:8" x14ac:dyDescent="0.25">
      <c r="H248" s="238"/>
    </row>
    <row r="249" spans="8:8" x14ac:dyDescent="0.25">
      <c r="H249" s="238"/>
    </row>
    <row r="250" spans="8:8" x14ac:dyDescent="0.25">
      <c r="H250" s="238"/>
    </row>
    <row r="251" spans="8:8" x14ac:dyDescent="0.25">
      <c r="H251" s="238"/>
    </row>
    <row r="252" spans="8:8" x14ac:dyDescent="0.25">
      <c r="H252" s="238"/>
    </row>
    <row r="253" spans="8:8" x14ac:dyDescent="0.25">
      <c r="H253" s="238"/>
    </row>
    <row r="254" spans="8:8" x14ac:dyDescent="0.25">
      <c r="H254" s="238"/>
    </row>
    <row r="255" spans="8:8" x14ac:dyDescent="0.25">
      <c r="H255" s="238"/>
    </row>
    <row r="256" spans="8:8" x14ac:dyDescent="0.25">
      <c r="H256" s="238"/>
    </row>
    <row r="257" spans="8:8" x14ac:dyDescent="0.25">
      <c r="H257" s="238"/>
    </row>
    <row r="258" spans="8:8" x14ac:dyDescent="0.25">
      <c r="H258" s="238"/>
    </row>
    <row r="259" spans="8:8" x14ac:dyDescent="0.25">
      <c r="H259" s="238"/>
    </row>
  </sheetData>
  <mergeCells count="42">
    <mergeCell ref="A21:G21"/>
    <mergeCell ref="A20:G20"/>
    <mergeCell ref="A29:G29"/>
    <mergeCell ref="A28:G28"/>
    <mergeCell ref="A4:H4"/>
    <mergeCell ref="A5:H5"/>
    <mergeCell ref="A9:G10"/>
    <mergeCell ref="A7:G8"/>
    <mergeCell ref="H7:H8"/>
    <mergeCell ref="H9:H10"/>
    <mergeCell ref="A38:G38"/>
    <mergeCell ref="A44:G44"/>
    <mergeCell ref="A39:G39"/>
    <mergeCell ref="A40:G40"/>
    <mergeCell ref="A11:G11"/>
    <mergeCell ref="A12:G12"/>
    <mergeCell ref="A30:G30"/>
    <mergeCell ref="A25:G25"/>
    <mergeCell ref="A26:G26"/>
    <mergeCell ref="A22:G22"/>
    <mergeCell ref="A23:G23"/>
    <mergeCell ref="A14:G14"/>
    <mergeCell ref="A27:G27"/>
    <mergeCell ref="A19:G19"/>
    <mergeCell ref="A13:G13"/>
    <mergeCell ref="A17:G17"/>
    <mergeCell ref="A46:G46"/>
    <mergeCell ref="A41:G41"/>
    <mergeCell ref="A42:G42"/>
    <mergeCell ref="A43:G43"/>
    <mergeCell ref="A15:G15"/>
    <mergeCell ref="A35:G35"/>
    <mergeCell ref="A16:G16"/>
    <mergeCell ref="A32:G32"/>
    <mergeCell ref="A24:G24"/>
    <mergeCell ref="A18:G18"/>
    <mergeCell ref="A31:G31"/>
    <mergeCell ref="A36:G36"/>
    <mergeCell ref="A45:G45"/>
    <mergeCell ref="A34:G34"/>
    <mergeCell ref="A33:G33"/>
    <mergeCell ref="A37:G37"/>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59"/>
  <dimension ref="A1:I42"/>
  <sheetViews>
    <sheetView workbookViewId="0">
      <selection activeCell="H10" sqref="H10:I10"/>
    </sheetView>
  </sheetViews>
  <sheetFormatPr defaultRowHeight="12.5" x14ac:dyDescent="0.25"/>
  <cols>
    <col min="7" max="7" width="17.453125" bestFit="1" customWidth="1"/>
  </cols>
  <sheetData>
    <row r="1" spans="1:9" x14ac:dyDescent="0.25">
      <c r="A1" s="619">
        <f>Title!B12</f>
        <v>0</v>
      </c>
      <c r="B1" s="2"/>
      <c r="C1" s="2"/>
      <c r="D1" s="2"/>
      <c r="E1" s="2"/>
      <c r="F1" s="2"/>
      <c r="H1" s="957" t="str">
        <f>'42'!I1</f>
        <v>For The Year Ended</v>
      </c>
      <c r="I1" s="958"/>
    </row>
    <row r="2" spans="1:9" ht="13" thickBot="1" x14ac:dyDescent="0.3">
      <c r="A2" t="s">
        <v>8</v>
      </c>
      <c r="H2" s="959">
        <f>'42'!I2</f>
        <v>45657</v>
      </c>
      <c r="I2" s="960"/>
    </row>
    <row r="4" spans="1:9" ht="13" x14ac:dyDescent="0.3">
      <c r="A4" s="895" t="s">
        <v>1209</v>
      </c>
      <c r="B4" s="895"/>
      <c r="C4" s="895"/>
      <c r="D4" s="895"/>
      <c r="E4" s="895"/>
      <c r="F4" s="895"/>
      <c r="G4" s="895"/>
      <c r="H4" s="895"/>
      <c r="I4" s="895"/>
    </row>
    <row r="5" spans="1:9" x14ac:dyDescent="0.25">
      <c r="A5" s="1453" t="s">
        <v>1942</v>
      </c>
      <c r="B5" s="1103"/>
      <c r="C5" s="1103"/>
      <c r="D5" s="1103"/>
      <c r="E5" s="1103"/>
      <c r="F5" s="1103"/>
      <c r="G5" s="1103"/>
      <c r="H5" s="1103"/>
      <c r="I5" s="1103"/>
    </row>
    <row r="6" spans="1:9" ht="50.25" customHeight="1" x14ac:dyDescent="0.3">
      <c r="A6" s="1320" t="s">
        <v>7</v>
      </c>
      <c r="B6" s="1320"/>
      <c r="C6" s="1320"/>
      <c r="D6" s="1320"/>
      <c r="E6" s="1320"/>
      <c r="F6" s="1320"/>
      <c r="G6" s="1320"/>
      <c r="H6" s="1320"/>
      <c r="I6" s="1320"/>
    </row>
    <row r="7" spans="1:9" ht="13" thickBot="1" x14ac:dyDescent="0.3">
      <c r="A7" s="72"/>
      <c r="B7" s="72"/>
      <c r="C7" s="72"/>
      <c r="D7" s="72"/>
      <c r="E7" s="72"/>
      <c r="F7" s="72"/>
      <c r="G7" s="72"/>
    </row>
    <row r="8" spans="1:9" x14ac:dyDescent="0.25">
      <c r="A8" s="1516" t="s">
        <v>2124</v>
      </c>
      <c r="B8" s="1095"/>
      <c r="C8" s="1095"/>
      <c r="D8" s="1095"/>
      <c r="E8" s="1095"/>
      <c r="F8" s="1095"/>
      <c r="G8" s="1096"/>
      <c r="H8" s="1094" t="s">
        <v>2100</v>
      </c>
      <c r="I8" s="1517"/>
    </row>
    <row r="9" spans="1:9" ht="13" thickBot="1" x14ac:dyDescent="0.3">
      <c r="A9" s="1518"/>
      <c r="B9" s="1098"/>
      <c r="C9" s="1098"/>
      <c r="D9" s="1098"/>
      <c r="E9" s="1098"/>
      <c r="F9" s="1098"/>
      <c r="G9" s="1099"/>
      <c r="H9" s="1097"/>
      <c r="I9" s="1519"/>
    </row>
    <row r="10" spans="1:9" ht="15.65" customHeight="1" x14ac:dyDescent="0.25">
      <c r="A10" s="897"/>
      <c r="B10" s="981"/>
      <c r="C10" s="981"/>
      <c r="D10" s="981"/>
      <c r="E10" s="981"/>
      <c r="F10" s="981"/>
      <c r="G10" s="898"/>
      <c r="H10" s="1203"/>
      <c r="I10" s="1204"/>
    </row>
    <row r="11" spans="1:9" ht="15.65" customHeight="1" x14ac:dyDescent="0.3">
      <c r="A11" s="1557" t="s">
        <v>470</v>
      </c>
      <c r="B11" s="1558"/>
      <c r="C11" s="1558"/>
      <c r="D11" s="1558"/>
      <c r="E11" s="1558"/>
      <c r="F11" s="1558"/>
      <c r="G11" s="1567"/>
      <c r="H11" s="1188"/>
      <c r="I11" s="1190"/>
    </row>
    <row r="12" spans="1:9" ht="15.65" customHeight="1" x14ac:dyDescent="0.25">
      <c r="A12" s="905" t="s">
        <v>1115</v>
      </c>
      <c r="B12" s="1126"/>
      <c r="C12" s="1126"/>
      <c r="D12" s="1126"/>
      <c r="E12" s="1126"/>
      <c r="F12" s="1126"/>
      <c r="G12" s="906"/>
      <c r="H12" s="1191">
        <v>0</v>
      </c>
      <c r="I12" s="1192"/>
    </row>
    <row r="13" spans="1:9" ht="15.65" customHeight="1" x14ac:dyDescent="0.3">
      <c r="A13" s="903" t="s">
        <v>250</v>
      </c>
      <c r="B13" s="1126"/>
      <c r="C13" s="1126"/>
      <c r="D13" s="1126"/>
      <c r="E13" s="1126"/>
      <c r="F13" s="1126"/>
      <c r="G13" s="906"/>
      <c r="H13" s="1191"/>
      <c r="I13" s="1192"/>
    </row>
    <row r="14" spans="1:9" ht="15.65" customHeight="1" x14ac:dyDescent="0.25">
      <c r="A14" s="905" t="s">
        <v>1116</v>
      </c>
      <c r="B14" s="1126"/>
      <c r="C14" s="1126"/>
      <c r="D14" s="1126"/>
      <c r="E14" s="1126"/>
      <c r="F14" s="1126"/>
      <c r="G14" s="906"/>
      <c r="H14" s="1191">
        <v>0</v>
      </c>
      <c r="I14" s="1192"/>
    </row>
    <row r="15" spans="1:9" ht="15.65" customHeight="1" thickBot="1" x14ac:dyDescent="0.3">
      <c r="A15" s="905" t="s">
        <v>1117</v>
      </c>
      <c r="B15" s="1126"/>
      <c r="C15" s="1126"/>
      <c r="D15" s="1126"/>
      <c r="E15" s="1126"/>
      <c r="F15" s="1126"/>
      <c r="G15" s="906"/>
      <c r="H15" s="1193">
        <v>0</v>
      </c>
      <c r="I15" s="1194"/>
    </row>
    <row r="16" spans="1:9" ht="15.65" customHeight="1" thickBot="1" x14ac:dyDescent="0.3">
      <c r="A16" s="905"/>
      <c r="B16" s="1126"/>
      <c r="C16" s="1126"/>
      <c r="D16" s="1126"/>
      <c r="E16" s="1126"/>
      <c r="F16" s="1126"/>
      <c r="G16" s="906"/>
      <c r="H16" s="1565">
        <f>SUM(H12:I15)</f>
        <v>0</v>
      </c>
      <c r="I16" s="1566"/>
    </row>
    <row r="17" spans="1:9" ht="15.65" customHeight="1" x14ac:dyDescent="0.3">
      <c r="A17" s="1557" t="s">
        <v>1118</v>
      </c>
      <c r="B17" s="1558"/>
      <c r="C17" s="1558"/>
      <c r="D17" s="1558"/>
      <c r="E17" s="1558"/>
      <c r="F17" s="1558"/>
      <c r="G17" s="1567"/>
      <c r="H17" s="1197"/>
      <c r="I17" s="1198"/>
    </row>
    <row r="18" spans="1:9" ht="15.65" customHeight="1" x14ac:dyDescent="0.25">
      <c r="A18" s="905" t="s">
        <v>1119</v>
      </c>
      <c r="B18" s="1126"/>
      <c r="C18" s="1126"/>
      <c r="D18" s="1126"/>
      <c r="E18" s="1126"/>
      <c r="F18" s="1126"/>
      <c r="G18" s="906"/>
      <c r="H18" s="1191">
        <v>0</v>
      </c>
      <c r="I18" s="1192"/>
    </row>
    <row r="19" spans="1:9" ht="15.65" customHeight="1" thickBot="1" x14ac:dyDescent="0.3">
      <c r="A19" s="905" t="s">
        <v>749</v>
      </c>
      <c r="B19" s="1126"/>
      <c r="C19" s="1126"/>
      <c r="D19" s="1126"/>
      <c r="E19" s="1126"/>
      <c r="F19" s="1126"/>
      <c r="G19" s="906"/>
      <c r="H19" s="1193">
        <v>0</v>
      </c>
      <c r="I19" s="1194"/>
    </row>
    <row r="20" spans="1:9" ht="15.65" customHeight="1" thickBot="1" x14ac:dyDescent="0.3">
      <c r="A20" s="917"/>
      <c r="B20" s="1309"/>
      <c r="C20" s="1309"/>
      <c r="D20" s="1309"/>
      <c r="E20" s="1309"/>
      <c r="F20" s="1309"/>
      <c r="G20" s="918"/>
      <c r="H20" s="1565">
        <f>SUM(H18:I19)</f>
        <v>0</v>
      </c>
      <c r="I20" s="1566"/>
    </row>
    <row r="21" spans="1:9" ht="15.65" customHeight="1" x14ac:dyDescent="0.3">
      <c r="A21" s="903" t="s">
        <v>249</v>
      </c>
      <c r="B21" s="1126"/>
      <c r="C21" s="1126"/>
      <c r="D21" s="1126"/>
      <c r="E21" s="1126"/>
      <c r="F21" s="1126"/>
      <c r="G21" s="906"/>
      <c r="H21" s="1197"/>
      <c r="I21" s="1198"/>
    </row>
    <row r="22" spans="1:9" ht="15.65" customHeight="1" x14ac:dyDescent="0.25">
      <c r="A22" s="905" t="s">
        <v>1116</v>
      </c>
      <c r="B22" s="1126"/>
      <c r="C22" s="1126"/>
      <c r="D22" s="1126"/>
      <c r="E22" s="1126"/>
      <c r="F22" s="1126"/>
      <c r="G22" s="906"/>
      <c r="H22" s="1191">
        <v>0</v>
      </c>
      <c r="I22" s="1192"/>
    </row>
    <row r="23" spans="1:9" ht="15.65" customHeight="1" thickBot="1" x14ac:dyDescent="0.3">
      <c r="A23" s="905" t="s">
        <v>1117</v>
      </c>
      <c r="B23" s="1126"/>
      <c r="C23" s="1126"/>
      <c r="D23" s="1126"/>
      <c r="E23" s="1126"/>
      <c r="F23" s="1126"/>
      <c r="G23" s="906"/>
      <c r="H23" s="1193">
        <v>0</v>
      </c>
      <c r="I23" s="1194"/>
    </row>
    <row r="24" spans="1:9" ht="15.65" customHeight="1" thickBot="1" x14ac:dyDescent="0.3">
      <c r="A24" s="905"/>
      <c r="B24" s="1126"/>
      <c r="C24" s="1126"/>
      <c r="D24" s="1126"/>
      <c r="E24" s="1126"/>
      <c r="F24" s="1126"/>
      <c r="G24" s="906"/>
      <c r="H24" s="1565">
        <f>H20-H22-H23</f>
        <v>0</v>
      </c>
      <c r="I24" s="1566"/>
    </row>
    <row r="25" spans="1:9" ht="15.65" customHeight="1" x14ac:dyDescent="0.3">
      <c r="A25" s="1557" t="s">
        <v>1120</v>
      </c>
      <c r="B25" s="1558"/>
      <c r="C25" s="1558"/>
      <c r="D25" s="1558"/>
      <c r="E25" s="1558"/>
      <c r="F25" s="1558"/>
      <c r="G25" s="1567"/>
      <c r="H25" s="1197"/>
      <c r="I25" s="1198"/>
    </row>
    <row r="26" spans="1:9" ht="15.65" customHeight="1" x14ac:dyDescent="0.25">
      <c r="A26" s="905" t="s">
        <v>1121</v>
      </c>
      <c r="B26" s="1126"/>
      <c r="C26" s="1126"/>
      <c r="D26" s="1126"/>
      <c r="E26" s="1126"/>
      <c r="F26" s="1126"/>
      <c r="G26" s="906"/>
      <c r="H26" s="1191">
        <v>0</v>
      </c>
      <c r="I26" s="1192"/>
    </row>
    <row r="27" spans="1:9" ht="15.65" customHeight="1" thickBot="1" x14ac:dyDescent="0.3">
      <c r="A27" s="905" t="s">
        <v>359</v>
      </c>
      <c r="B27" s="1126"/>
      <c r="C27" s="1126"/>
      <c r="D27" s="1126"/>
      <c r="E27" s="1126"/>
      <c r="F27" s="1126"/>
      <c r="G27" s="906"/>
      <c r="H27" s="1193">
        <v>0</v>
      </c>
      <c r="I27" s="1194"/>
    </row>
    <row r="28" spans="1:9" ht="15.65" customHeight="1" thickBot="1" x14ac:dyDescent="0.3">
      <c r="A28" s="905"/>
      <c r="B28" s="1126"/>
      <c r="C28" s="1126"/>
      <c r="D28" s="1126"/>
      <c r="E28" s="1126"/>
      <c r="F28" s="1126"/>
      <c r="G28" s="906"/>
      <c r="H28" s="1565">
        <f>SUM(H26:I27)</f>
        <v>0</v>
      </c>
      <c r="I28" s="1566"/>
    </row>
    <row r="29" spans="1:9" ht="15.65" customHeight="1" x14ac:dyDescent="0.25">
      <c r="A29" s="905"/>
      <c r="B29" s="1126"/>
      <c r="C29" s="1126"/>
      <c r="D29" s="1126"/>
      <c r="E29" s="1126"/>
      <c r="F29" s="1126"/>
      <c r="G29" s="906"/>
      <c r="H29" s="1197"/>
      <c r="I29" s="1198"/>
    </row>
    <row r="30" spans="1:9" ht="15.65" customHeight="1" x14ac:dyDescent="0.3">
      <c r="A30" s="1557" t="s">
        <v>342</v>
      </c>
      <c r="B30" s="1558"/>
      <c r="C30" s="1558"/>
      <c r="D30" s="1558"/>
      <c r="E30" s="1558"/>
      <c r="F30" s="1558"/>
      <c r="G30" s="1567"/>
      <c r="H30" s="1191"/>
      <c r="I30" s="1192"/>
    </row>
    <row r="31" spans="1:9" ht="15.65" customHeight="1" x14ac:dyDescent="0.25">
      <c r="A31" s="905" t="s">
        <v>343</v>
      </c>
      <c r="B31" s="1126"/>
      <c r="C31" s="1126"/>
      <c r="D31" s="1126"/>
      <c r="E31" s="1126"/>
      <c r="F31" s="1126"/>
      <c r="G31" s="906"/>
      <c r="H31" s="1191">
        <v>0</v>
      </c>
      <c r="I31" s="1192"/>
    </row>
    <row r="32" spans="1:9" ht="15.65" customHeight="1" thickBot="1" x14ac:dyDescent="0.3">
      <c r="A32" s="905" t="s">
        <v>344</v>
      </c>
      <c r="B32" s="1126"/>
      <c r="C32" s="1126"/>
      <c r="D32" s="1126"/>
      <c r="E32" s="1126"/>
      <c r="F32" s="1126"/>
      <c r="G32" s="906"/>
      <c r="H32" s="1193">
        <v>0</v>
      </c>
      <c r="I32" s="1194"/>
    </row>
    <row r="33" spans="1:9" ht="15.65" customHeight="1" thickBot="1" x14ac:dyDescent="0.3">
      <c r="A33" s="917"/>
      <c r="B33" s="1309"/>
      <c r="C33" s="1309"/>
      <c r="D33" s="1309"/>
      <c r="E33" s="1309"/>
      <c r="F33" s="1309"/>
      <c r="G33" s="918"/>
      <c r="H33" s="1523">
        <f>SUM(H31:I32)</f>
        <v>0</v>
      </c>
      <c r="I33" s="1524"/>
    </row>
    <row r="34" spans="1:9" ht="15.65" customHeight="1" x14ac:dyDescent="0.3">
      <c r="A34" s="903" t="s">
        <v>250</v>
      </c>
      <c r="B34" s="1126"/>
      <c r="C34" s="1126"/>
      <c r="D34" s="1126"/>
      <c r="E34" s="1126"/>
      <c r="F34" s="1126"/>
      <c r="G34" s="906"/>
      <c r="H34" s="1197"/>
      <c r="I34" s="1198"/>
    </row>
    <row r="35" spans="1:9" ht="15.65" customHeight="1" x14ac:dyDescent="0.25">
      <c r="A35" s="905" t="s">
        <v>1116</v>
      </c>
      <c r="B35" s="1126"/>
      <c r="C35" s="1126"/>
      <c r="D35" s="1126"/>
      <c r="E35" s="1126"/>
      <c r="F35" s="1126"/>
      <c r="G35" s="906"/>
      <c r="H35" s="1191">
        <v>0</v>
      </c>
      <c r="I35" s="1192"/>
    </row>
    <row r="36" spans="1:9" ht="15.65" customHeight="1" thickBot="1" x14ac:dyDescent="0.3">
      <c r="A36" s="905" t="s">
        <v>1117</v>
      </c>
      <c r="B36" s="1126"/>
      <c r="C36" s="1126"/>
      <c r="D36" s="1126"/>
      <c r="E36" s="1126"/>
      <c r="F36" s="1126"/>
      <c r="G36" s="906"/>
      <c r="H36" s="1193">
        <v>0</v>
      </c>
      <c r="I36" s="1194"/>
    </row>
    <row r="37" spans="1:9" ht="15.65" customHeight="1" thickBot="1" x14ac:dyDescent="0.3">
      <c r="A37" s="1481"/>
      <c r="B37" s="1482"/>
      <c r="C37" s="1482"/>
      <c r="D37" s="1482"/>
      <c r="E37" s="1482"/>
      <c r="F37" s="1482"/>
      <c r="G37" s="1483"/>
      <c r="H37" s="1523">
        <f>H33-H35-H36</f>
        <v>0</v>
      </c>
      <c r="I37" s="1524"/>
    </row>
    <row r="38" spans="1:9" ht="15.65" customHeight="1" x14ac:dyDescent="0.25">
      <c r="A38" s="1481"/>
      <c r="B38" s="1482"/>
      <c r="C38" s="1482"/>
      <c r="D38" s="1482"/>
      <c r="E38" s="1482"/>
      <c r="F38" s="1482"/>
      <c r="G38" s="1483"/>
      <c r="H38" s="1197"/>
      <c r="I38" s="1198"/>
    </row>
    <row r="39" spans="1:9" ht="15.65" customHeight="1" x14ac:dyDescent="0.25">
      <c r="A39" s="1481"/>
      <c r="B39" s="1482"/>
      <c r="C39" s="1482"/>
      <c r="D39" s="1482"/>
      <c r="E39" s="1482"/>
      <c r="F39" s="1482"/>
      <c r="G39" s="1483"/>
      <c r="H39" s="1191"/>
      <c r="I39" s="1192"/>
    </row>
    <row r="40" spans="1:9" ht="15.65" customHeight="1" x14ac:dyDescent="0.25">
      <c r="A40" s="1481"/>
      <c r="B40" s="1482"/>
      <c r="C40" s="1482"/>
      <c r="D40" s="1482"/>
      <c r="E40" s="1482"/>
      <c r="F40" s="1482"/>
      <c r="G40" s="1483"/>
      <c r="H40" s="1191"/>
      <c r="I40" s="1192"/>
    </row>
    <row r="41" spans="1:9" ht="15.65" customHeight="1" x14ac:dyDescent="0.25">
      <c r="A41" s="1481"/>
      <c r="B41" s="1482"/>
      <c r="C41" s="1482"/>
      <c r="D41" s="1482"/>
      <c r="E41" s="1482"/>
      <c r="F41" s="1482"/>
      <c r="G41" s="1483"/>
      <c r="H41" s="1191"/>
      <c r="I41" s="1192"/>
    </row>
    <row r="42" spans="1:9" ht="15.65" customHeight="1" thickBot="1" x14ac:dyDescent="0.3">
      <c r="A42" s="1568"/>
      <c r="B42" s="1569"/>
      <c r="C42" s="1569"/>
      <c r="D42" s="1569"/>
      <c r="E42" s="1569"/>
      <c r="F42" s="1569"/>
      <c r="G42" s="1570"/>
      <c r="H42" s="1193"/>
      <c r="I42" s="1194"/>
    </row>
  </sheetData>
  <mergeCells count="73">
    <mergeCell ref="A16:G16"/>
    <mergeCell ref="A17:G17"/>
    <mergeCell ref="A13:G13"/>
    <mergeCell ref="A14:G14"/>
    <mergeCell ref="A15:G15"/>
    <mergeCell ref="A32:G32"/>
    <mergeCell ref="A24:G24"/>
    <mergeCell ref="A25:G25"/>
    <mergeCell ref="A18:G18"/>
    <mergeCell ref="A19:G19"/>
    <mergeCell ref="A21:G21"/>
    <mergeCell ref="A20:G20"/>
    <mergeCell ref="A26:G26"/>
    <mergeCell ref="A22:G22"/>
    <mergeCell ref="A23:G23"/>
    <mergeCell ref="H1:I1"/>
    <mergeCell ref="H2:I2"/>
    <mergeCell ref="H8:I9"/>
    <mergeCell ref="H10:I10"/>
    <mergeCell ref="A4:I4"/>
    <mergeCell ref="A5:I5"/>
    <mergeCell ref="A6:I6"/>
    <mergeCell ref="A8:G9"/>
    <mergeCell ref="A10:G10"/>
    <mergeCell ref="H13:I13"/>
    <mergeCell ref="A39:G39"/>
    <mergeCell ref="A40:G40"/>
    <mergeCell ref="A41:G41"/>
    <mergeCell ref="A42:G42"/>
    <mergeCell ref="A38:G38"/>
    <mergeCell ref="A34:G34"/>
    <mergeCell ref="A35:G35"/>
    <mergeCell ref="A36:G36"/>
    <mergeCell ref="A37:G37"/>
    <mergeCell ref="A33:G33"/>
    <mergeCell ref="A27:G27"/>
    <mergeCell ref="A28:G28"/>
    <mergeCell ref="A29:G29"/>
    <mergeCell ref="A30:G30"/>
    <mergeCell ref="A31:G31"/>
    <mergeCell ref="H11:I11"/>
    <mergeCell ref="H12:I12"/>
    <mergeCell ref="A11:G11"/>
    <mergeCell ref="A12:G12"/>
    <mergeCell ref="H25:I25"/>
    <mergeCell ref="H14:I14"/>
    <mergeCell ref="H15:I15"/>
    <mergeCell ref="H16:I16"/>
    <mergeCell ref="H17:I17"/>
    <mergeCell ref="H18:I18"/>
    <mergeCell ref="H19:I19"/>
    <mergeCell ref="H21:I21"/>
    <mergeCell ref="H22:I22"/>
    <mergeCell ref="H20:I20"/>
    <mergeCell ref="H23:I23"/>
    <mergeCell ref="H24:I24"/>
    <mergeCell ref="H26:I26"/>
    <mergeCell ref="H27:I27"/>
    <mergeCell ref="H28:I28"/>
    <mergeCell ref="H29:I29"/>
    <mergeCell ref="H34:I34"/>
    <mergeCell ref="H32:I32"/>
    <mergeCell ref="H31:I31"/>
    <mergeCell ref="H33:I33"/>
    <mergeCell ref="H41:I41"/>
    <mergeCell ref="H42:I42"/>
    <mergeCell ref="H30:I30"/>
    <mergeCell ref="H35:I35"/>
    <mergeCell ref="H36:I36"/>
    <mergeCell ref="H37:I37"/>
    <mergeCell ref="H40:I40"/>
    <mergeCell ref="H38:I38"/>
    <mergeCell ref="H39:I3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0">
    <pageSetUpPr fitToPage="1"/>
  </sheetPr>
  <dimension ref="A1:H313"/>
  <sheetViews>
    <sheetView workbookViewId="0">
      <selection activeCell="H10" sqref="H10"/>
    </sheetView>
  </sheetViews>
  <sheetFormatPr defaultRowHeight="12.5" x14ac:dyDescent="0.25"/>
  <cols>
    <col min="7" max="7" width="17.453125" bestFit="1" customWidth="1"/>
    <col min="8" max="8" width="17.7265625" customWidth="1"/>
  </cols>
  <sheetData>
    <row r="1" spans="1:8" x14ac:dyDescent="0.25">
      <c r="A1" s="619">
        <f>Title!B12</f>
        <v>0</v>
      </c>
      <c r="B1" s="2"/>
      <c r="C1" s="2"/>
      <c r="D1" s="2"/>
      <c r="E1" s="2"/>
      <c r="F1" s="2"/>
      <c r="H1" s="626" t="str">
        <f>'42'!I1</f>
        <v>For The Year Ended</v>
      </c>
    </row>
    <row r="2" spans="1:8" ht="13" thickBot="1" x14ac:dyDescent="0.3">
      <c r="A2" t="s">
        <v>8</v>
      </c>
      <c r="H2" s="165">
        <f>'42'!I2</f>
        <v>45657</v>
      </c>
    </row>
    <row r="4" spans="1:8" ht="13" x14ac:dyDescent="0.3">
      <c r="A4" s="895" t="s">
        <v>1210</v>
      </c>
      <c r="B4" s="895"/>
      <c r="C4" s="895"/>
      <c r="D4" s="895"/>
      <c r="E4" s="895"/>
      <c r="F4" s="895"/>
      <c r="G4" s="895"/>
      <c r="H4" s="895"/>
    </row>
    <row r="5" spans="1:8" x14ac:dyDescent="0.25">
      <c r="A5" s="1453" t="s">
        <v>1943</v>
      </c>
      <c r="B5" s="1103"/>
      <c r="C5" s="1103"/>
      <c r="D5" s="1103"/>
      <c r="E5" s="1103"/>
      <c r="F5" s="1103"/>
      <c r="G5" s="1103"/>
      <c r="H5" s="1103"/>
    </row>
    <row r="6" spans="1:8" ht="58.5" customHeight="1" x14ac:dyDescent="0.3">
      <c r="A6" s="1320" t="s">
        <v>1211</v>
      </c>
      <c r="B6" s="1320"/>
      <c r="C6" s="1320"/>
      <c r="D6" s="1320"/>
      <c r="E6" s="1320"/>
      <c r="F6" s="1320"/>
      <c r="G6" s="1320"/>
      <c r="H6" s="1320"/>
    </row>
    <row r="7" spans="1:8" ht="13" thickBot="1" x14ac:dyDescent="0.3">
      <c r="H7" s="33"/>
    </row>
    <row r="8" spans="1:8" x14ac:dyDescent="0.25">
      <c r="A8" s="1094" t="s">
        <v>2124</v>
      </c>
      <c r="B8" s="1095"/>
      <c r="C8" s="1095"/>
      <c r="D8" s="1095"/>
      <c r="E8" s="1095"/>
      <c r="F8" s="1095"/>
      <c r="G8" s="1096"/>
      <c r="H8" s="1092" t="s">
        <v>2100</v>
      </c>
    </row>
    <row r="9" spans="1:8" ht="13" thickBot="1" x14ac:dyDescent="0.3">
      <c r="A9" s="1097"/>
      <c r="B9" s="1098"/>
      <c r="C9" s="1098"/>
      <c r="D9" s="1098"/>
      <c r="E9" s="1098"/>
      <c r="F9" s="1098"/>
      <c r="G9" s="1099"/>
      <c r="H9" s="1093"/>
    </row>
    <row r="10" spans="1:8" ht="15.65" customHeight="1" x14ac:dyDescent="0.25">
      <c r="A10" s="1195"/>
      <c r="B10" s="982"/>
      <c r="C10" s="982"/>
      <c r="D10" s="982"/>
      <c r="E10" s="982"/>
      <c r="F10" s="982"/>
      <c r="G10" s="1196"/>
      <c r="H10" s="270"/>
    </row>
    <row r="11" spans="1:8" ht="15.65" customHeight="1" x14ac:dyDescent="0.3">
      <c r="A11" s="1484" t="s">
        <v>347</v>
      </c>
      <c r="B11" s="1485"/>
      <c r="C11" s="1485"/>
      <c r="D11" s="1485"/>
      <c r="E11" s="1485"/>
      <c r="F11" s="1485"/>
      <c r="G11" s="1486"/>
      <c r="H11" s="271"/>
    </row>
    <row r="12" spans="1:8" ht="15.65" customHeight="1" thickBot="1" x14ac:dyDescent="0.3">
      <c r="A12" s="1481" t="s">
        <v>1814</v>
      </c>
      <c r="B12" s="1482"/>
      <c r="C12" s="1482"/>
      <c r="D12" s="1482"/>
      <c r="E12" s="1482"/>
      <c r="F12" s="1482"/>
      <c r="G12" s="1483"/>
      <c r="H12" s="272">
        <v>0</v>
      </c>
    </row>
    <row r="13" spans="1:8" ht="15.65" customHeight="1" x14ac:dyDescent="0.25">
      <c r="A13" s="1481"/>
      <c r="B13" s="1482"/>
      <c r="C13" s="1482"/>
      <c r="D13" s="1482"/>
      <c r="E13" s="1482"/>
      <c r="F13" s="1482"/>
      <c r="G13" s="1483"/>
      <c r="H13" s="270"/>
    </row>
    <row r="14" spans="1:8" ht="15.65" customHeight="1" x14ac:dyDescent="0.3">
      <c r="A14" s="1484" t="s">
        <v>348</v>
      </c>
      <c r="B14" s="1485"/>
      <c r="C14" s="1485"/>
      <c r="D14" s="1485"/>
      <c r="E14" s="1485"/>
      <c r="F14" s="1485"/>
      <c r="G14" s="1486"/>
      <c r="H14" s="271"/>
    </row>
    <row r="15" spans="1:8" ht="15.65" customHeight="1" thickBot="1" x14ac:dyDescent="0.3">
      <c r="A15" s="1481" t="s">
        <v>349</v>
      </c>
      <c r="B15" s="1482"/>
      <c r="C15" s="1482"/>
      <c r="D15" s="1482"/>
      <c r="E15" s="1482"/>
      <c r="F15" s="1482"/>
      <c r="G15" s="1483"/>
      <c r="H15" s="272">
        <v>0</v>
      </c>
    </row>
    <row r="16" spans="1:8" ht="15.65" customHeight="1" x14ac:dyDescent="0.25">
      <c r="A16" s="1481"/>
      <c r="B16" s="1482"/>
      <c r="C16" s="1482"/>
      <c r="D16" s="1482"/>
      <c r="E16" s="1482"/>
      <c r="F16" s="1482"/>
      <c r="G16" s="1483"/>
      <c r="H16" s="270"/>
    </row>
    <row r="17" spans="1:8" ht="15.65" customHeight="1" x14ac:dyDescent="0.3">
      <c r="A17" s="1484" t="s">
        <v>350</v>
      </c>
      <c r="B17" s="1485"/>
      <c r="C17" s="1485"/>
      <c r="D17" s="1485"/>
      <c r="E17" s="1485"/>
      <c r="F17" s="1485"/>
      <c r="G17" s="1486"/>
      <c r="H17" s="271"/>
    </row>
    <row r="18" spans="1:8" ht="15.65" customHeight="1" thickBot="1" x14ac:dyDescent="0.3">
      <c r="A18" s="1481" t="s">
        <v>351</v>
      </c>
      <c r="B18" s="1482"/>
      <c r="C18" s="1482"/>
      <c r="D18" s="1482"/>
      <c r="E18" s="1482"/>
      <c r="F18" s="1482"/>
      <c r="G18" s="1483"/>
      <c r="H18" s="272">
        <v>0</v>
      </c>
    </row>
    <row r="19" spans="1:8" ht="15.65" customHeight="1" x14ac:dyDescent="0.25">
      <c r="A19" s="1481"/>
      <c r="B19" s="1482"/>
      <c r="C19" s="1482"/>
      <c r="D19" s="1482"/>
      <c r="E19" s="1482"/>
      <c r="F19" s="1482"/>
      <c r="G19" s="1483"/>
      <c r="H19" s="270"/>
    </row>
    <row r="20" spans="1:8" ht="15.65" customHeight="1" x14ac:dyDescent="0.3">
      <c r="A20" s="1571" t="s">
        <v>748</v>
      </c>
      <c r="B20" s="1572"/>
      <c r="C20" s="1572"/>
      <c r="D20" s="1572"/>
      <c r="E20" s="1572"/>
      <c r="F20" s="1572"/>
      <c r="G20" s="1573"/>
      <c r="H20" s="271"/>
    </row>
    <row r="21" spans="1:8" ht="15.65" customHeight="1" x14ac:dyDescent="0.25">
      <c r="A21" s="1481" t="s">
        <v>352</v>
      </c>
      <c r="B21" s="1482"/>
      <c r="C21" s="1482"/>
      <c r="D21" s="1482"/>
      <c r="E21" s="1482"/>
      <c r="F21" s="1482"/>
      <c r="G21" s="1483"/>
      <c r="H21" s="271">
        <v>0</v>
      </c>
    </row>
    <row r="22" spans="1:8" ht="15.65" customHeight="1" x14ac:dyDescent="0.25">
      <c r="A22" s="1481" t="s">
        <v>353</v>
      </c>
      <c r="B22" s="1482"/>
      <c r="C22" s="1482"/>
      <c r="D22" s="1482"/>
      <c r="E22" s="1482"/>
      <c r="F22" s="1482"/>
      <c r="G22" s="1483"/>
      <c r="H22" s="271">
        <v>0</v>
      </c>
    </row>
    <row r="23" spans="1:8" ht="15.65" customHeight="1" x14ac:dyDescent="0.25">
      <c r="A23" s="1481" t="s">
        <v>354</v>
      </c>
      <c r="B23" s="1482"/>
      <c r="C23" s="1482"/>
      <c r="D23" s="1482"/>
      <c r="E23" s="1482"/>
      <c r="F23" s="1482"/>
      <c r="G23" s="1483"/>
      <c r="H23" s="271">
        <v>0</v>
      </c>
    </row>
    <row r="24" spans="1:8" ht="15.65" customHeight="1" thickBot="1" x14ac:dyDescent="0.3">
      <c r="A24" s="1481" t="s">
        <v>799</v>
      </c>
      <c r="B24" s="1482"/>
      <c r="C24" s="1482"/>
      <c r="D24" s="1482"/>
      <c r="E24" s="1482"/>
      <c r="F24" s="1482"/>
      <c r="G24" s="1483"/>
      <c r="H24" s="272">
        <v>0</v>
      </c>
    </row>
    <row r="25" spans="1:8" ht="15.65" customHeight="1" thickBot="1" x14ac:dyDescent="0.3">
      <c r="A25" s="1188"/>
      <c r="B25" s="1189"/>
      <c r="C25" s="1189"/>
      <c r="D25" s="1189"/>
      <c r="E25" s="1189"/>
      <c r="F25" s="1189"/>
      <c r="G25" s="1190"/>
      <c r="H25" s="273">
        <f>SUM(H21:H24)</f>
        <v>0</v>
      </c>
    </row>
    <row r="26" spans="1:8" ht="15.65" customHeight="1" x14ac:dyDescent="0.25">
      <c r="A26" s="1188"/>
      <c r="B26" s="1189"/>
      <c r="C26" s="1189"/>
      <c r="D26" s="1189"/>
      <c r="E26" s="1189"/>
      <c r="F26" s="1189"/>
      <c r="G26" s="1190"/>
      <c r="H26" s="270"/>
    </row>
    <row r="27" spans="1:8" ht="15.65" customHeight="1" x14ac:dyDescent="0.25">
      <c r="A27" s="1188"/>
      <c r="B27" s="1189"/>
      <c r="C27" s="1189"/>
      <c r="D27" s="1189"/>
      <c r="E27" s="1189"/>
      <c r="F27" s="1189"/>
      <c r="G27" s="1190"/>
      <c r="H27" s="271"/>
    </row>
    <row r="28" spans="1:8" ht="15.65" customHeight="1" x14ac:dyDescent="0.25">
      <c r="A28" s="1188"/>
      <c r="B28" s="1189"/>
      <c r="C28" s="1189"/>
      <c r="D28" s="1189"/>
      <c r="E28" s="1189"/>
      <c r="F28" s="1189"/>
      <c r="G28" s="1190"/>
      <c r="H28" s="271"/>
    </row>
    <row r="29" spans="1:8" ht="15.65" customHeight="1" x14ac:dyDescent="0.25">
      <c r="A29" s="1188"/>
      <c r="B29" s="1189"/>
      <c r="C29" s="1189"/>
      <c r="D29" s="1189"/>
      <c r="E29" s="1189"/>
      <c r="F29" s="1189"/>
      <c r="G29" s="1190"/>
      <c r="H29" s="271"/>
    </row>
    <row r="30" spans="1:8" ht="15.65" customHeight="1" x14ac:dyDescent="0.25">
      <c r="A30" s="1188"/>
      <c r="B30" s="1189"/>
      <c r="C30" s="1189"/>
      <c r="D30" s="1189"/>
      <c r="E30" s="1189"/>
      <c r="F30" s="1189"/>
      <c r="G30" s="1190"/>
      <c r="H30" s="271"/>
    </row>
    <row r="31" spans="1:8" ht="15.65" customHeight="1" x14ac:dyDescent="0.25">
      <c r="A31" s="1188"/>
      <c r="B31" s="1189"/>
      <c r="C31" s="1189"/>
      <c r="D31" s="1189"/>
      <c r="E31" s="1189"/>
      <c r="F31" s="1189"/>
      <c r="G31" s="1190"/>
      <c r="H31" s="271"/>
    </row>
    <row r="32" spans="1:8" ht="15.65" customHeight="1" x14ac:dyDescent="0.25">
      <c r="A32" s="1188"/>
      <c r="B32" s="1189"/>
      <c r="C32" s="1189"/>
      <c r="D32" s="1189"/>
      <c r="E32" s="1189"/>
      <c r="F32" s="1189"/>
      <c r="G32" s="1190"/>
      <c r="H32" s="271"/>
    </row>
    <row r="33" spans="1:8" ht="15.65" customHeight="1" x14ac:dyDescent="0.25">
      <c r="A33" s="1188"/>
      <c r="B33" s="1189"/>
      <c r="C33" s="1189"/>
      <c r="D33" s="1189"/>
      <c r="E33" s="1189"/>
      <c r="F33" s="1189"/>
      <c r="G33" s="1190"/>
      <c r="H33" s="271"/>
    </row>
    <row r="34" spans="1:8" ht="15.65" customHeight="1" x14ac:dyDescent="0.25">
      <c r="A34" s="1188"/>
      <c r="B34" s="1189"/>
      <c r="C34" s="1189"/>
      <c r="D34" s="1189"/>
      <c r="E34" s="1189"/>
      <c r="F34" s="1189"/>
      <c r="G34" s="1190"/>
      <c r="H34" s="271"/>
    </row>
    <row r="35" spans="1:8" ht="15.65" customHeight="1" x14ac:dyDescent="0.25">
      <c r="A35" s="1188"/>
      <c r="B35" s="1189"/>
      <c r="C35" s="1189"/>
      <c r="D35" s="1189"/>
      <c r="E35" s="1189"/>
      <c r="F35" s="1189"/>
      <c r="G35" s="1190"/>
      <c r="H35" s="271"/>
    </row>
    <row r="36" spans="1:8" ht="15.65" customHeight="1" x14ac:dyDescent="0.25">
      <c r="A36" s="1188"/>
      <c r="B36" s="1189"/>
      <c r="C36" s="1189"/>
      <c r="D36" s="1189"/>
      <c r="E36" s="1189"/>
      <c r="F36" s="1189"/>
      <c r="G36" s="1190"/>
      <c r="H36" s="271"/>
    </row>
    <row r="37" spans="1:8" ht="15.65" customHeight="1" x14ac:dyDescent="0.25">
      <c r="A37" s="1188"/>
      <c r="B37" s="1189"/>
      <c r="C37" s="1189"/>
      <c r="D37" s="1189"/>
      <c r="E37" s="1189"/>
      <c r="F37" s="1189"/>
      <c r="G37" s="1190"/>
      <c r="H37" s="271"/>
    </row>
    <row r="38" spans="1:8" ht="15.65" customHeight="1" x14ac:dyDescent="0.25">
      <c r="A38" s="1188"/>
      <c r="B38" s="1189"/>
      <c r="C38" s="1189"/>
      <c r="D38" s="1189"/>
      <c r="E38" s="1189"/>
      <c r="F38" s="1189"/>
      <c r="G38" s="1190"/>
      <c r="H38" s="271"/>
    </row>
    <row r="39" spans="1:8" ht="15.65" customHeight="1" x14ac:dyDescent="0.25">
      <c r="A39" s="1188"/>
      <c r="B39" s="1189"/>
      <c r="C39" s="1189"/>
      <c r="D39" s="1189"/>
      <c r="E39" s="1189"/>
      <c r="F39" s="1189"/>
      <c r="G39" s="1190"/>
      <c r="H39" s="271"/>
    </row>
    <row r="40" spans="1:8" ht="15.65" customHeight="1" x14ac:dyDescent="0.25">
      <c r="A40" s="1188"/>
      <c r="B40" s="1189"/>
      <c r="C40" s="1189"/>
      <c r="D40" s="1189"/>
      <c r="E40" s="1189"/>
      <c r="F40" s="1189"/>
      <c r="G40" s="1190"/>
      <c r="H40" s="271"/>
    </row>
    <row r="41" spans="1:8" ht="15.65" customHeight="1" x14ac:dyDescent="0.25">
      <c r="A41" s="1188"/>
      <c r="B41" s="1189"/>
      <c r="C41" s="1189"/>
      <c r="D41" s="1189"/>
      <c r="E41" s="1189"/>
      <c r="F41" s="1189"/>
      <c r="G41" s="1190"/>
      <c r="H41" s="271"/>
    </row>
    <row r="42" spans="1:8" ht="15.65" customHeight="1" x14ac:dyDescent="0.25">
      <c r="A42" s="1188"/>
      <c r="B42" s="1189"/>
      <c r="C42" s="1189"/>
      <c r="D42" s="1189"/>
      <c r="E42" s="1189"/>
      <c r="F42" s="1189"/>
      <c r="G42" s="1190"/>
      <c r="H42" s="271"/>
    </row>
    <row r="43" spans="1:8" ht="15.65" customHeight="1" thickBot="1" x14ac:dyDescent="0.3">
      <c r="A43" s="1501"/>
      <c r="B43" s="1509"/>
      <c r="C43" s="1509"/>
      <c r="D43" s="1509"/>
      <c r="E43" s="1509"/>
      <c r="F43" s="1509"/>
      <c r="G43" s="1502"/>
      <c r="H43" s="274"/>
    </row>
    <row r="44" spans="1:8" ht="15.65" customHeight="1" x14ac:dyDescent="0.25"/>
    <row r="45" spans="1:8" ht="15.65" customHeight="1" x14ac:dyDescent="0.25"/>
    <row r="46" spans="1:8" ht="15.65" customHeight="1" x14ac:dyDescent="0.25"/>
    <row r="47" spans="1:8" ht="15.65" customHeight="1" x14ac:dyDescent="0.25"/>
    <row r="48" spans="1:8" ht="15.65" customHeight="1" x14ac:dyDescent="0.25"/>
    <row r="49" ht="15.65" customHeight="1" x14ac:dyDescent="0.25"/>
    <row r="50" ht="15.65" customHeight="1" x14ac:dyDescent="0.25"/>
    <row r="51" ht="15.65" customHeight="1" x14ac:dyDescent="0.25"/>
    <row r="52" ht="15.65" customHeight="1" x14ac:dyDescent="0.25"/>
    <row r="53" ht="15.65" customHeight="1" x14ac:dyDescent="0.25"/>
    <row r="54" ht="15.65" customHeight="1" x14ac:dyDescent="0.25"/>
    <row r="55" ht="15.65" customHeight="1" x14ac:dyDescent="0.25"/>
    <row r="56" ht="15.65" customHeight="1" x14ac:dyDescent="0.25"/>
    <row r="57" ht="15.65" customHeight="1" x14ac:dyDescent="0.25"/>
    <row r="58" ht="15.65" customHeight="1" x14ac:dyDescent="0.25"/>
    <row r="59" ht="15.65" customHeight="1" x14ac:dyDescent="0.25"/>
    <row r="60" ht="15.65" customHeight="1" x14ac:dyDescent="0.25"/>
    <row r="61" ht="15.65" customHeight="1" x14ac:dyDescent="0.25"/>
    <row r="62" ht="15.65" customHeight="1" x14ac:dyDescent="0.25"/>
    <row r="63" ht="15.65" customHeight="1" x14ac:dyDescent="0.25"/>
    <row r="64" ht="15.65" customHeight="1" x14ac:dyDescent="0.25"/>
    <row r="65" ht="15.65" customHeight="1" x14ac:dyDescent="0.25"/>
    <row r="66" ht="15.65" customHeight="1" x14ac:dyDescent="0.25"/>
    <row r="67" ht="15.65" customHeight="1" x14ac:dyDescent="0.25"/>
    <row r="68" ht="15.65" customHeight="1" x14ac:dyDescent="0.25"/>
    <row r="69" ht="15.65" customHeight="1" x14ac:dyDescent="0.25"/>
    <row r="70" ht="15.65" customHeight="1" x14ac:dyDescent="0.25"/>
    <row r="71" ht="15.65" customHeight="1" x14ac:dyDescent="0.25"/>
    <row r="72" ht="15.65" customHeight="1" x14ac:dyDescent="0.25"/>
    <row r="73" ht="15.65" customHeight="1" x14ac:dyDescent="0.25"/>
    <row r="74" ht="15.65" customHeight="1" x14ac:dyDescent="0.25"/>
    <row r="75" ht="15.65" customHeight="1" x14ac:dyDescent="0.25"/>
    <row r="76" ht="15.65" customHeight="1" x14ac:dyDescent="0.25"/>
    <row r="77" ht="15.65" customHeight="1" x14ac:dyDescent="0.25"/>
    <row r="78" ht="15.65" customHeight="1" x14ac:dyDescent="0.25"/>
    <row r="79" ht="15.65" customHeight="1" x14ac:dyDescent="0.25"/>
    <row r="80" ht="15.65" customHeight="1" x14ac:dyDescent="0.25"/>
    <row r="81" ht="15.65" customHeight="1" x14ac:dyDescent="0.25"/>
    <row r="82" ht="15.65" customHeight="1" x14ac:dyDescent="0.25"/>
    <row r="83" ht="15.65" customHeight="1" x14ac:dyDescent="0.25"/>
    <row r="84" ht="15.65" customHeight="1" x14ac:dyDescent="0.25"/>
    <row r="85" ht="15.65" customHeight="1" x14ac:dyDescent="0.25"/>
    <row r="86" ht="15.65" customHeight="1" x14ac:dyDescent="0.25"/>
    <row r="87" ht="15.65" customHeight="1" x14ac:dyDescent="0.25"/>
    <row r="88" ht="15.65" customHeight="1" x14ac:dyDescent="0.25"/>
    <row r="89" ht="15.65" customHeight="1" x14ac:dyDescent="0.25"/>
    <row r="90" ht="15.65" customHeight="1" x14ac:dyDescent="0.25"/>
    <row r="91" ht="15.65" customHeight="1" x14ac:dyDescent="0.25"/>
    <row r="92" ht="15.65" customHeight="1" x14ac:dyDescent="0.25"/>
    <row r="93" ht="15.65" customHeight="1" x14ac:dyDescent="0.25"/>
    <row r="94" ht="15.65" customHeight="1" x14ac:dyDescent="0.25"/>
    <row r="95" ht="15.65" customHeight="1" x14ac:dyDescent="0.25"/>
    <row r="96" ht="15.65" customHeight="1" x14ac:dyDescent="0.25"/>
    <row r="97" ht="15.65" customHeight="1" x14ac:dyDescent="0.25"/>
    <row r="98" ht="15.65" customHeight="1" x14ac:dyDescent="0.25"/>
    <row r="99" ht="15.65" customHeight="1" x14ac:dyDescent="0.25"/>
    <row r="100" ht="15.65" customHeight="1" x14ac:dyDescent="0.25"/>
    <row r="101" ht="15.65" customHeight="1" x14ac:dyDescent="0.25"/>
    <row r="102" ht="15.65" customHeight="1" x14ac:dyDescent="0.25"/>
    <row r="103" ht="15.65" customHeight="1" x14ac:dyDescent="0.25"/>
    <row r="104" ht="15.65" customHeight="1" x14ac:dyDescent="0.25"/>
    <row r="105" ht="15.65" customHeight="1" x14ac:dyDescent="0.25"/>
    <row r="106" ht="15.65" customHeight="1" x14ac:dyDescent="0.25"/>
    <row r="107" ht="15.65" customHeight="1" x14ac:dyDescent="0.25"/>
    <row r="108" ht="15.65" customHeight="1" x14ac:dyDescent="0.25"/>
    <row r="109" ht="15.65" customHeight="1" x14ac:dyDescent="0.25"/>
    <row r="110" ht="15.65" customHeight="1" x14ac:dyDescent="0.25"/>
    <row r="111" ht="15.65" customHeight="1" x14ac:dyDescent="0.25"/>
    <row r="112" ht="15.65" customHeight="1" x14ac:dyDescent="0.25"/>
    <row r="113" ht="15.65" customHeight="1" x14ac:dyDescent="0.25"/>
    <row r="114" ht="15.65" customHeight="1" x14ac:dyDescent="0.25"/>
    <row r="115" ht="15.65" customHeight="1" x14ac:dyDescent="0.25"/>
    <row r="116" ht="15.65" customHeight="1" x14ac:dyDescent="0.25"/>
    <row r="117" ht="15.65" customHeight="1" x14ac:dyDescent="0.25"/>
    <row r="118" ht="15.65" customHeight="1" x14ac:dyDescent="0.25"/>
    <row r="119" ht="15.65" customHeight="1" x14ac:dyDescent="0.25"/>
    <row r="120" ht="15.65" customHeight="1" x14ac:dyDescent="0.25"/>
    <row r="121" ht="15.65" customHeight="1" x14ac:dyDescent="0.25"/>
    <row r="122" ht="15.65" customHeight="1" x14ac:dyDescent="0.25"/>
    <row r="123" ht="15.65" customHeight="1" x14ac:dyDescent="0.25"/>
    <row r="124" ht="15.65" customHeight="1" x14ac:dyDescent="0.25"/>
    <row r="125" ht="15.65" customHeight="1" x14ac:dyDescent="0.25"/>
    <row r="126" ht="15.65" customHeight="1" x14ac:dyDescent="0.25"/>
    <row r="127" ht="15.65" customHeight="1" x14ac:dyDescent="0.25"/>
    <row r="128" ht="15.65" customHeight="1" x14ac:dyDescent="0.25"/>
    <row r="129" ht="15.65" customHeight="1" x14ac:dyDescent="0.25"/>
    <row r="130" ht="15.65" customHeight="1" x14ac:dyDescent="0.25"/>
    <row r="131" ht="15.65" customHeight="1" x14ac:dyDescent="0.25"/>
    <row r="132" ht="15.65" customHeight="1" x14ac:dyDescent="0.25"/>
    <row r="133" ht="15.65" customHeight="1" x14ac:dyDescent="0.25"/>
    <row r="134" ht="15.65" customHeight="1" x14ac:dyDescent="0.25"/>
    <row r="135" ht="15.65" customHeight="1" x14ac:dyDescent="0.25"/>
    <row r="136" ht="15.65" customHeight="1" x14ac:dyDescent="0.25"/>
    <row r="137" ht="15.65" customHeight="1" x14ac:dyDescent="0.25"/>
    <row r="138" ht="15.65" customHeight="1" x14ac:dyDescent="0.25"/>
    <row r="139" ht="15.65" customHeight="1" x14ac:dyDescent="0.25"/>
    <row r="140" ht="15.65" customHeight="1" x14ac:dyDescent="0.25"/>
    <row r="141" ht="15.65" customHeight="1" x14ac:dyDescent="0.25"/>
    <row r="142" ht="15.65" customHeight="1" x14ac:dyDescent="0.25"/>
    <row r="143" ht="15.65" customHeight="1" x14ac:dyDescent="0.25"/>
    <row r="144" ht="15.65" customHeight="1" x14ac:dyDescent="0.25"/>
    <row r="145" ht="15.65" customHeight="1" x14ac:dyDescent="0.25"/>
    <row r="146" ht="15.65" customHeight="1" x14ac:dyDescent="0.25"/>
    <row r="147" ht="15.65" customHeight="1" x14ac:dyDescent="0.25"/>
    <row r="148" ht="15.65" customHeight="1" x14ac:dyDescent="0.25"/>
    <row r="149" ht="15.65" customHeight="1" x14ac:dyDescent="0.25"/>
    <row r="150" ht="15.65" customHeight="1" x14ac:dyDescent="0.25"/>
    <row r="151" ht="15.65" customHeight="1" x14ac:dyDescent="0.25"/>
    <row r="152" ht="15.65" customHeight="1" x14ac:dyDescent="0.25"/>
    <row r="153" ht="15.65" customHeight="1" x14ac:dyDescent="0.25"/>
    <row r="154" ht="15.65" customHeight="1" x14ac:dyDescent="0.25"/>
    <row r="155" ht="15.65" customHeight="1" x14ac:dyDescent="0.25"/>
    <row r="156" ht="15.65" customHeight="1" x14ac:dyDescent="0.25"/>
    <row r="157" ht="15.65" customHeight="1" x14ac:dyDescent="0.25"/>
    <row r="158" ht="15.65" customHeight="1" x14ac:dyDescent="0.25"/>
    <row r="159" ht="15.65" customHeight="1" x14ac:dyDescent="0.25"/>
    <row r="160" ht="15.65" customHeight="1" x14ac:dyDescent="0.25"/>
    <row r="161" ht="15.65" customHeight="1" x14ac:dyDescent="0.25"/>
    <row r="162" ht="15.65" customHeight="1" x14ac:dyDescent="0.25"/>
    <row r="163" ht="15.65" customHeight="1" x14ac:dyDescent="0.25"/>
    <row r="164" ht="15.65" customHeight="1" x14ac:dyDescent="0.25"/>
    <row r="165" ht="15.65" customHeight="1" x14ac:dyDescent="0.25"/>
    <row r="166" ht="15.65" customHeight="1" x14ac:dyDescent="0.25"/>
    <row r="167" ht="15.65" customHeight="1" x14ac:dyDescent="0.25"/>
    <row r="168" ht="15.65" customHeight="1" x14ac:dyDescent="0.25"/>
    <row r="169" ht="15.65" customHeight="1" x14ac:dyDescent="0.25"/>
    <row r="170" ht="15.65" customHeight="1" x14ac:dyDescent="0.25"/>
    <row r="171" ht="15.65" customHeight="1" x14ac:dyDescent="0.25"/>
    <row r="172" ht="15.65" customHeight="1" x14ac:dyDescent="0.25"/>
    <row r="173" ht="15.65" customHeight="1" x14ac:dyDescent="0.25"/>
    <row r="174" ht="15.65" customHeight="1" x14ac:dyDescent="0.25"/>
    <row r="175" ht="15.65" customHeight="1" x14ac:dyDescent="0.25"/>
    <row r="176" ht="15.65" customHeight="1" x14ac:dyDescent="0.25"/>
    <row r="177" ht="15.65" customHeight="1" x14ac:dyDescent="0.25"/>
    <row r="178" ht="15.65" customHeight="1" x14ac:dyDescent="0.25"/>
    <row r="179" ht="15.65" customHeight="1" x14ac:dyDescent="0.25"/>
    <row r="180" ht="15.65" customHeight="1" x14ac:dyDescent="0.25"/>
    <row r="181" ht="15.65" customHeight="1" x14ac:dyDescent="0.25"/>
    <row r="182" ht="15.65" customHeight="1" x14ac:dyDescent="0.25"/>
    <row r="183" ht="15.65" customHeight="1" x14ac:dyDescent="0.25"/>
    <row r="184" ht="15.65" customHeight="1" x14ac:dyDescent="0.25"/>
    <row r="185" ht="15.65" customHeight="1" x14ac:dyDescent="0.25"/>
    <row r="186" ht="15.65" customHeight="1" x14ac:dyDescent="0.25"/>
    <row r="187" ht="15.65" customHeight="1" x14ac:dyDescent="0.25"/>
    <row r="188" ht="15.65" customHeight="1" x14ac:dyDescent="0.25"/>
    <row r="189" ht="15.65" customHeight="1" x14ac:dyDescent="0.25"/>
    <row r="190" ht="15.65" customHeight="1" x14ac:dyDescent="0.25"/>
    <row r="191" ht="15.65" customHeight="1" x14ac:dyDescent="0.25"/>
    <row r="192" ht="15.65" customHeight="1" x14ac:dyDescent="0.25"/>
    <row r="193" ht="15.65" customHeight="1" x14ac:dyDescent="0.25"/>
    <row r="194" ht="15.65" customHeight="1" x14ac:dyDescent="0.25"/>
    <row r="195" ht="15.65" customHeight="1" x14ac:dyDescent="0.25"/>
    <row r="196" ht="15.65" customHeight="1" x14ac:dyDescent="0.25"/>
    <row r="197" ht="15.65" customHeight="1" x14ac:dyDescent="0.25"/>
    <row r="198" ht="15.65" customHeight="1" x14ac:dyDescent="0.25"/>
    <row r="199" ht="15.65" customHeight="1" x14ac:dyDescent="0.25"/>
    <row r="200" ht="15.65" customHeight="1" x14ac:dyDescent="0.25"/>
    <row r="201" ht="15.65" customHeight="1" x14ac:dyDescent="0.25"/>
    <row r="202" ht="15.65" customHeight="1" x14ac:dyDescent="0.25"/>
    <row r="203" ht="15.65" customHeight="1" x14ac:dyDescent="0.25"/>
    <row r="204" ht="15.65" customHeight="1" x14ac:dyDescent="0.25"/>
    <row r="205" ht="15.65" customHeight="1" x14ac:dyDescent="0.25"/>
    <row r="206" ht="15.65" customHeight="1" x14ac:dyDescent="0.25"/>
    <row r="207" ht="15.65" customHeight="1" x14ac:dyDescent="0.25"/>
    <row r="208" ht="15.65" customHeight="1" x14ac:dyDescent="0.25"/>
    <row r="209" ht="15.65" customHeight="1" x14ac:dyDescent="0.25"/>
    <row r="210" ht="15.65" customHeight="1" x14ac:dyDescent="0.25"/>
    <row r="211" ht="15.65" customHeight="1" x14ac:dyDescent="0.25"/>
    <row r="212" ht="15.65" customHeight="1" x14ac:dyDescent="0.25"/>
    <row r="213" ht="15.65" customHeight="1" x14ac:dyDescent="0.25"/>
    <row r="214" ht="15.65" customHeight="1" x14ac:dyDescent="0.25"/>
    <row r="215" ht="15.65" customHeight="1" x14ac:dyDescent="0.25"/>
    <row r="216" ht="15.65" customHeight="1" x14ac:dyDescent="0.25"/>
    <row r="217" ht="15.65" customHeight="1" x14ac:dyDescent="0.25"/>
    <row r="218" ht="15.65" customHeight="1" x14ac:dyDescent="0.25"/>
    <row r="219" ht="15.65" customHeight="1" x14ac:dyDescent="0.25"/>
    <row r="220" ht="15.65" customHeight="1" x14ac:dyDescent="0.25"/>
    <row r="221" ht="15.65" customHeight="1" x14ac:dyDescent="0.25"/>
    <row r="222" ht="15.65" customHeight="1" x14ac:dyDescent="0.25"/>
    <row r="223" ht="15.65" customHeight="1" x14ac:dyDescent="0.25"/>
    <row r="224" ht="15.65" customHeight="1" x14ac:dyDescent="0.25"/>
    <row r="225" ht="15.65" customHeight="1" x14ac:dyDescent="0.25"/>
    <row r="226" ht="15.65" customHeight="1" x14ac:dyDescent="0.25"/>
    <row r="227" ht="15.65" customHeight="1" x14ac:dyDescent="0.25"/>
    <row r="228" ht="15.65" customHeight="1" x14ac:dyDescent="0.25"/>
    <row r="229" ht="15.65" customHeight="1" x14ac:dyDescent="0.25"/>
    <row r="230" ht="15.65" customHeight="1" x14ac:dyDescent="0.25"/>
    <row r="231" ht="15.65" customHeight="1" x14ac:dyDescent="0.25"/>
    <row r="232" ht="15.65" customHeight="1" x14ac:dyDescent="0.25"/>
    <row r="233" ht="15.65" customHeight="1" x14ac:dyDescent="0.25"/>
    <row r="234" ht="15.65" customHeight="1" x14ac:dyDescent="0.25"/>
    <row r="235" ht="15.65" customHeight="1" x14ac:dyDescent="0.25"/>
    <row r="236" ht="15.65" customHeight="1" x14ac:dyDescent="0.25"/>
    <row r="237" ht="15.65" customHeight="1" x14ac:dyDescent="0.25"/>
    <row r="238" ht="15.65" customHeight="1" x14ac:dyDescent="0.25"/>
    <row r="239" ht="15.65" customHeight="1" x14ac:dyDescent="0.25"/>
    <row r="240" ht="15.65" customHeight="1" x14ac:dyDescent="0.25"/>
    <row r="241" ht="15.65" customHeight="1" x14ac:dyDescent="0.25"/>
    <row r="242" ht="15.65" customHeight="1" x14ac:dyDescent="0.25"/>
    <row r="243" ht="15.65" customHeight="1" x14ac:dyDescent="0.25"/>
    <row r="244" ht="15.65" customHeight="1" x14ac:dyDescent="0.25"/>
    <row r="245" ht="15.65" customHeight="1" x14ac:dyDescent="0.25"/>
    <row r="246" ht="15.65" customHeight="1" x14ac:dyDescent="0.25"/>
    <row r="247" ht="15.65" customHeight="1" x14ac:dyDescent="0.25"/>
    <row r="248" ht="15.65" customHeight="1" x14ac:dyDescent="0.25"/>
    <row r="249" ht="15.65" customHeight="1" x14ac:dyDescent="0.25"/>
    <row r="250" ht="15.65" customHeight="1" x14ac:dyDescent="0.25"/>
    <row r="251" ht="15.65" customHeight="1" x14ac:dyDescent="0.25"/>
    <row r="252" ht="15.65" customHeight="1" x14ac:dyDescent="0.25"/>
    <row r="253" ht="15.65" customHeight="1" x14ac:dyDescent="0.25"/>
    <row r="254" ht="15.65" customHeight="1" x14ac:dyDescent="0.25"/>
    <row r="255" ht="15.65" customHeight="1" x14ac:dyDescent="0.25"/>
    <row r="256" ht="15.65" customHeight="1" x14ac:dyDescent="0.25"/>
    <row r="257" ht="15.65" customHeight="1" x14ac:dyDescent="0.25"/>
    <row r="258" ht="15.65" customHeight="1" x14ac:dyDescent="0.25"/>
    <row r="259" ht="15.65" customHeight="1" x14ac:dyDescent="0.25"/>
    <row r="260" ht="15.65" customHeight="1" x14ac:dyDescent="0.25"/>
    <row r="261" ht="15.65" customHeight="1" x14ac:dyDescent="0.25"/>
    <row r="262" ht="15.65" customHeight="1" x14ac:dyDescent="0.25"/>
    <row r="263" ht="15.65" customHeight="1" x14ac:dyDescent="0.25"/>
    <row r="264" ht="15.65" customHeight="1" x14ac:dyDescent="0.25"/>
    <row r="265" ht="15.65" customHeight="1" x14ac:dyDescent="0.25"/>
    <row r="266" ht="15.65" customHeight="1" x14ac:dyDescent="0.25"/>
    <row r="267" ht="15.65" customHeight="1" x14ac:dyDescent="0.25"/>
    <row r="268" ht="15.65" customHeight="1" x14ac:dyDescent="0.25"/>
    <row r="269" ht="15.65" customHeight="1" x14ac:dyDescent="0.25"/>
    <row r="270" ht="15.65" customHeight="1" x14ac:dyDescent="0.25"/>
    <row r="271" ht="15.65" customHeight="1" x14ac:dyDescent="0.25"/>
    <row r="272" ht="15.65" customHeight="1" x14ac:dyDescent="0.25"/>
    <row r="273" ht="15.65" customHeight="1" x14ac:dyDescent="0.25"/>
    <row r="274" ht="15.65" customHeight="1" x14ac:dyDescent="0.25"/>
    <row r="275" ht="15.65" customHeight="1" x14ac:dyDescent="0.25"/>
    <row r="276" ht="15.65" customHeight="1" x14ac:dyDescent="0.25"/>
    <row r="277" ht="15.65" customHeight="1" x14ac:dyDescent="0.25"/>
    <row r="278" ht="15.65" customHeight="1" x14ac:dyDescent="0.25"/>
    <row r="279" ht="15.65" customHeight="1" x14ac:dyDescent="0.25"/>
    <row r="280" ht="15.65" customHeight="1" x14ac:dyDescent="0.25"/>
    <row r="281" ht="15.65" customHeight="1" x14ac:dyDescent="0.25"/>
    <row r="282" ht="15.65" customHeight="1" x14ac:dyDescent="0.25"/>
    <row r="283" ht="15.65" customHeight="1" x14ac:dyDescent="0.25"/>
    <row r="284" ht="15.65" customHeight="1" x14ac:dyDescent="0.25"/>
    <row r="285" ht="15.65" customHeight="1" x14ac:dyDescent="0.25"/>
    <row r="286" ht="15.65" customHeight="1" x14ac:dyDescent="0.25"/>
    <row r="287" ht="15.65" customHeight="1" x14ac:dyDescent="0.25"/>
    <row r="288" ht="15.65" customHeight="1" x14ac:dyDescent="0.25"/>
    <row r="289" ht="15.65" customHeight="1" x14ac:dyDescent="0.25"/>
    <row r="290" ht="15.65" customHeight="1" x14ac:dyDescent="0.25"/>
    <row r="291" ht="15.65" customHeight="1" x14ac:dyDescent="0.25"/>
    <row r="292" ht="15.65" customHeight="1" x14ac:dyDescent="0.25"/>
    <row r="293" ht="15.65" customHeight="1" x14ac:dyDescent="0.25"/>
    <row r="294" ht="15.65" customHeight="1" x14ac:dyDescent="0.25"/>
    <row r="295" ht="15.65" customHeight="1" x14ac:dyDescent="0.25"/>
    <row r="296" ht="15.65" customHeight="1" x14ac:dyDescent="0.25"/>
    <row r="297" ht="15.65" customHeight="1" x14ac:dyDescent="0.25"/>
    <row r="298" ht="15.65" customHeight="1" x14ac:dyDescent="0.25"/>
    <row r="299" ht="15.65" customHeight="1" x14ac:dyDescent="0.25"/>
    <row r="300" ht="15.65" customHeight="1" x14ac:dyDescent="0.25"/>
    <row r="301" ht="15.65" customHeight="1" x14ac:dyDescent="0.25"/>
    <row r="302" ht="15.65" customHeight="1" x14ac:dyDescent="0.25"/>
    <row r="303" ht="15.65" customHeight="1" x14ac:dyDescent="0.25"/>
    <row r="304" ht="15.65" customHeight="1" x14ac:dyDescent="0.25"/>
    <row r="305" ht="15.65" customHeight="1" x14ac:dyDescent="0.25"/>
    <row r="306" ht="15.65" customHeight="1" x14ac:dyDescent="0.25"/>
    <row r="307" ht="15.65" customHeight="1" x14ac:dyDescent="0.25"/>
    <row r="308" ht="15.65" customHeight="1" x14ac:dyDescent="0.25"/>
    <row r="309" ht="15.65" customHeight="1" x14ac:dyDescent="0.25"/>
    <row r="310" ht="15.65" customHeight="1" x14ac:dyDescent="0.25"/>
    <row r="311" ht="15.65" customHeight="1" x14ac:dyDescent="0.25"/>
    <row r="312" ht="15.65" customHeight="1" x14ac:dyDescent="0.25"/>
    <row r="313" ht="15.65" customHeight="1" x14ac:dyDescent="0.25"/>
  </sheetData>
  <mergeCells count="39">
    <mergeCell ref="A4:H4"/>
    <mergeCell ref="A5:H5"/>
    <mergeCell ref="A6:H6"/>
    <mergeCell ref="A10:G10"/>
    <mergeCell ref="H8:H9"/>
    <mergeCell ref="A22:G22"/>
    <mergeCell ref="A12:G12"/>
    <mergeCell ref="A8:G9"/>
    <mergeCell ref="A13:G13"/>
    <mergeCell ref="A14:G14"/>
    <mergeCell ref="A15:G15"/>
    <mergeCell ref="A16:G16"/>
    <mergeCell ref="A11:G11"/>
    <mergeCell ref="A17:G17"/>
    <mergeCell ref="A18:G18"/>
    <mergeCell ref="A19:G19"/>
    <mergeCell ref="A20:G20"/>
    <mergeCell ref="A21:G21"/>
    <mergeCell ref="A34:G34"/>
    <mergeCell ref="A23:G23"/>
    <mergeCell ref="A24:G24"/>
    <mergeCell ref="A25:G25"/>
    <mergeCell ref="A26:G26"/>
    <mergeCell ref="A27:G27"/>
    <mergeCell ref="A28:G28"/>
    <mergeCell ref="A29:G29"/>
    <mergeCell ref="A30:G30"/>
    <mergeCell ref="A31:G31"/>
    <mergeCell ref="A32:G32"/>
    <mergeCell ref="A33:G33"/>
    <mergeCell ref="A35:G35"/>
    <mergeCell ref="A36:G36"/>
    <mergeCell ref="A43:G43"/>
    <mergeCell ref="A37:G37"/>
    <mergeCell ref="A38:G38"/>
    <mergeCell ref="A39:G39"/>
    <mergeCell ref="A40:G40"/>
    <mergeCell ref="A42:G42"/>
    <mergeCell ref="A41:G41"/>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1">
    <pageSetUpPr fitToPage="1"/>
  </sheetPr>
  <dimension ref="A1:I42"/>
  <sheetViews>
    <sheetView workbookViewId="0">
      <selection activeCell="H7" sqref="H7:I7"/>
    </sheetView>
  </sheetViews>
  <sheetFormatPr defaultRowHeight="12.5" x14ac:dyDescent="0.25"/>
  <cols>
    <col min="5" max="5" width="17.26953125" customWidth="1"/>
  </cols>
  <sheetData>
    <row r="1" spans="1:9" x14ac:dyDescent="0.25">
      <c r="A1" s="619">
        <f>Title!B12</f>
        <v>0</v>
      </c>
      <c r="B1" s="2"/>
      <c r="C1" s="2"/>
      <c r="D1" s="2"/>
      <c r="E1" s="2"/>
      <c r="F1" s="2"/>
      <c r="G1" s="2"/>
      <c r="H1" s="957" t="str">
        <f>'42'!I1</f>
        <v>For The Year Ended</v>
      </c>
      <c r="I1" s="958"/>
    </row>
    <row r="2" spans="1:9" ht="13" thickBot="1" x14ac:dyDescent="0.3">
      <c r="A2" t="s">
        <v>8</v>
      </c>
      <c r="H2" s="959">
        <f>'42'!I2</f>
        <v>45657</v>
      </c>
      <c r="I2" s="960"/>
    </row>
    <row r="4" spans="1:9" ht="13" x14ac:dyDescent="0.3">
      <c r="A4" s="895" t="s">
        <v>775</v>
      </c>
      <c r="B4" s="895"/>
      <c r="C4" s="895"/>
      <c r="D4" s="895"/>
      <c r="E4" s="895"/>
      <c r="F4" s="895"/>
      <c r="G4" s="895"/>
      <c r="H4" s="895"/>
      <c r="I4" s="895"/>
    </row>
    <row r="5" spans="1:9" ht="38.25" customHeight="1" thickBot="1" x14ac:dyDescent="0.35">
      <c r="A5" s="1102" t="s">
        <v>776</v>
      </c>
      <c r="B5" s="1102"/>
      <c r="C5" s="1102"/>
      <c r="D5" s="1102"/>
      <c r="E5" s="1102"/>
      <c r="F5" s="1102"/>
      <c r="G5" s="1102"/>
      <c r="H5" s="1102"/>
      <c r="I5" s="1102"/>
    </row>
    <row r="6" spans="1:9" ht="51.75" customHeight="1" thickBot="1" x14ac:dyDescent="0.3">
      <c r="A6" s="1297" t="s">
        <v>2115</v>
      </c>
      <c r="B6" s="1295"/>
      <c r="C6" s="1295"/>
      <c r="D6" s="1296"/>
      <c r="E6" s="76" t="s">
        <v>1321</v>
      </c>
      <c r="F6" s="1592" t="s">
        <v>1944</v>
      </c>
      <c r="G6" s="1295"/>
      <c r="H6" s="1297" t="s">
        <v>2130</v>
      </c>
      <c r="I6" s="1296"/>
    </row>
    <row r="7" spans="1:9" ht="21.75" customHeight="1" x14ac:dyDescent="0.25">
      <c r="A7" s="1587" t="s">
        <v>881</v>
      </c>
      <c r="B7" s="1588"/>
      <c r="C7" s="1588"/>
      <c r="D7" s="1589"/>
      <c r="E7" s="229"/>
      <c r="F7" s="1205"/>
      <c r="G7" s="1206"/>
      <c r="H7" s="1395">
        <f>SUM(E7:G7)</f>
        <v>0</v>
      </c>
      <c r="I7" s="1397"/>
    </row>
    <row r="8" spans="1:9" ht="15.65" customHeight="1" thickBot="1" x14ac:dyDescent="0.3">
      <c r="A8" s="1070" t="s">
        <v>882</v>
      </c>
      <c r="B8" s="1071"/>
      <c r="C8" s="1071"/>
      <c r="D8" s="1072"/>
      <c r="E8" s="258"/>
      <c r="F8" s="1193"/>
      <c r="G8" s="1194"/>
      <c r="H8" s="1388">
        <f>SUM(E8:G8)</f>
        <v>0</v>
      </c>
      <c r="I8" s="1390"/>
    </row>
    <row r="9" spans="1:9" ht="15.65" customHeight="1" thickBot="1" x14ac:dyDescent="0.3">
      <c r="A9" s="1073" t="s">
        <v>883</v>
      </c>
      <c r="B9" s="1074"/>
      <c r="C9" s="1074"/>
      <c r="D9" s="1075"/>
      <c r="E9" s="369">
        <f>SUM(E7:E8)</f>
        <v>0</v>
      </c>
      <c r="F9" s="1590">
        <f>SUM(F7:F8)</f>
        <v>0</v>
      </c>
      <c r="G9" s="1591"/>
      <c r="H9" s="1590">
        <f>SUM(H7:H8)</f>
        <v>0</v>
      </c>
      <c r="I9" s="1591"/>
    </row>
    <row r="10" spans="1:9" ht="15.65" customHeight="1" x14ac:dyDescent="0.25">
      <c r="A10" s="1070"/>
      <c r="B10" s="1071"/>
      <c r="C10" s="1071"/>
      <c r="D10" s="1072"/>
      <c r="E10" s="247"/>
      <c r="F10" s="1257"/>
      <c r="G10" s="1258"/>
      <c r="H10" s="1257"/>
      <c r="I10" s="1258"/>
    </row>
    <row r="11" spans="1:9" ht="15.65" customHeight="1" thickBot="1" x14ac:dyDescent="0.3">
      <c r="A11" s="1070" t="s">
        <v>746</v>
      </c>
      <c r="B11" s="1071"/>
      <c r="C11" s="1071"/>
      <c r="D11" s="1072"/>
      <c r="E11" s="258"/>
      <c r="F11" s="1193"/>
      <c r="G11" s="1194"/>
      <c r="H11" s="1388">
        <f>SUM(E11:G11)</f>
        <v>0</v>
      </c>
      <c r="I11" s="1390"/>
    </row>
    <row r="12" spans="1:9" ht="15.65" customHeight="1" x14ac:dyDescent="0.25">
      <c r="A12" s="1070"/>
      <c r="B12" s="1071"/>
      <c r="C12" s="1071"/>
      <c r="D12" s="1072"/>
      <c r="E12" s="247"/>
      <c r="F12" s="1257"/>
      <c r="G12" s="1258"/>
      <c r="H12" s="1257"/>
      <c r="I12" s="1258"/>
    </row>
    <row r="13" spans="1:9" ht="15.65" customHeight="1" thickBot="1" x14ac:dyDescent="0.3">
      <c r="A13" s="1070" t="s">
        <v>884</v>
      </c>
      <c r="B13" s="1071"/>
      <c r="C13" s="1071"/>
      <c r="D13" s="1072"/>
      <c r="E13" s="258"/>
      <c r="F13" s="1193"/>
      <c r="G13" s="1194"/>
      <c r="H13" s="1388">
        <f>SUM(E13:G13)</f>
        <v>0</v>
      </c>
      <c r="I13" s="1390"/>
    </row>
    <row r="14" spans="1:9" ht="15.65" customHeight="1" x14ac:dyDescent="0.25">
      <c r="A14" s="1070"/>
      <c r="B14" s="1071"/>
      <c r="C14" s="1071"/>
      <c r="D14" s="1072"/>
      <c r="E14" s="247"/>
      <c r="F14" s="1257"/>
      <c r="G14" s="1258"/>
      <c r="H14" s="1257"/>
      <c r="I14" s="1258"/>
    </row>
    <row r="15" spans="1:9" ht="15.65" customHeight="1" thickBot="1" x14ac:dyDescent="0.3">
      <c r="A15" s="1070" t="s">
        <v>885</v>
      </c>
      <c r="B15" s="1071"/>
      <c r="C15" s="1071"/>
      <c r="D15" s="1072"/>
      <c r="E15" s="258"/>
      <c r="F15" s="1193"/>
      <c r="G15" s="1194"/>
      <c r="H15" s="1388">
        <f>SUM(E15:G15)</f>
        <v>0</v>
      </c>
      <c r="I15" s="1390"/>
    </row>
    <row r="16" spans="1:9" ht="15.65" customHeight="1" x14ac:dyDescent="0.25">
      <c r="A16" s="1070"/>
      <c r="B16" s="1071"/>
      <c r="C16" s="1071"/>
      <c r="D16" s="1072"/>
      <c r="E16" s="247"/>
      <c r="F16" s="1257"/>
      <c r="G16" s="1258"/>
      <c r="H16" s="1257"/>
      <c r="I16" s="1258"/>
    </row>
    <row r="17" spans="1:9" ht="15.65" customHeight="1" thickBot="1" x14ac:dyDescent="0.3">
      <c r="A17" s="1070" t="s">
        <v>886</v>
      </c>
      <c r="B17" s="1071"/>
      <c r="C17" s="1071"/>
      <c r="D17" s="1072"/>
      <c r="E17" s="258"/>
      <c r="F17" s="1193"/>
      <c r="G17" s="1194"/>
      <c r="H17" s="1388">
        <f>SUM(E17:G17)</f>
        <v>0</v>
      </c>
      <c r="I17" s="1390"/>
    </row>
    <row r="18" spans="1:9" ht="15.65" customHeight="1" x14ac:dyDescent="0.25">
      <c r="A18" s="1070"/>
      <c r="B18" s="1071"/>
      <c r="C18" s="1071"/>
      <c r="D18" s="1072"/>
      <c r="E18" s="247"/>
      <c r="F18" s="1257"/>
      <c r="G18" s="1258"/>
      <c r="H18" s="1257"/>
      <c r="I18" s="1258"/>
    </row>
    <row r="19" spans="1:9" ht="15.65" customHeight="1" thickBot="1" x14ac:dyDescent="0.3">
      <c r="A19" s="1070" t="s">
        <v>887</v>
      </c>
      <c r="B19" s="1071"/>
      <c r="C19" s="1071"/>
      <c r="D19" s="1072"/>
      <c r="E19" s="258"/>
      <c r="F19" s="1193"/>
      <c r="G19" s="1194"/>
      <c r="H19" s="1388"/>
      <c r="I19" s="1390"/>
    </row>
    <row r="20" spans="1:9" ht="15.65" customHeight="1" x14ac:dyDescent="0.25">
      <c r="A20" s="1070"/>
      <c r="B20" s="1071"/>
      <c r="C20" s="1071"/>
      <c r="D20" s="1072"/>
      <c r="E20" s="247"/>
      <c r="F20" s="1257"/>
      <c r="G20" s="1258"/>
      <c r="H20" s="1257"/>
      <c r="I20" s="1258"/>
    </row>
    <row r="21" spans="1:9" ht="15.65" customHeight="1" thickBot="1" x14ac:dyDescent="0.35">
      <c r="A21" s="1080" t="s">
        <v>888</v>
      </c>
      <c r="B21" s="1081"/>
      <c r="C21" s="1081"/>
      <c r="D21" s="1082"/>
      <c r="E21" s="274">
        <f>E9+E11+E13+E15+E17+E19</f>
        <v>0</v>
      </c>
      <c r="F21" s="1388">
        <f>F9+F11+F13+F15+F17+F19</f>
        <v>0</v>
      </c>
      <c r="G21" s="1390"/>
      <c r="H21" s="1388">
        <f>H9+H11+H13+H15+H17+H19</f>
        <v>0</v>
      </c>
      <c r="I21" s="1390"/>
    </row>
    <row r="22" spans="1:9" ht="15.65" customHeight="1" x14ac:dyDescent="0.25">
      <c r="A22" s="1070"/>
      <c r="B22" s="1071"/>
      <c r="C22" s="1071"/>
      <c r="D22" s="1072"/>
      <c r="E22" s="247"/>
      <c r="F22" s="1257"/>
      <c r="G22" s="1258"/>
      <c r="H22" s="1257"/>
      <c r="I22" s="1258"/>
    </row>
    <row r="23" spans="1:9" ht="15.65" customHeight="1" x14ac:dyDescent="0.25">
      <c r="A23" s="1070"/>
      <c r="B23" s="1071"/>
      <c r="C23" s="1071"/>
      <c r="D23" s="1072"/>
      <c r="E23" s="253"/>
      <c r="F23" s="1376"/>
      <c r="G23" s="1378"/>
      <c r="H23" s="1376"/>
      <c r="I23" s="1378"/>
    </row>
    <row r="24" spans="1:9" ht="23.25" customHeight="1" thickBot="1" x14ac:dyDescent="0.3">
      <c r="A24" s="1593"/>
      <c r="B24" s="1594"/>
      <c r="C24" s="1594"/>
      <c r="D24" s="1595"/>
      <c r="E24" s="231"/>
      <c r="F24" s="1186"/>
      <c r="G24" s="1187"/>
      <c r="H24" s="1186"/>
      <c r="I24" s="1187"/>
    </row>
    <row r="25" spans="1:9" x14ac:dyDescent="0.25">
      <c r="A25" s="238"/>
      <c r="B25" s="238"/>
      <c r="C25" s="238"/>
      <c r="D25" s="238"/>
      <c r="E25" s="238"/>
      <c r="F25" s="238"/>
      <c r="G25" s="238"/>
      <c r="H25" s="238"/>
      <c r="I25" s="238"/>
    </row>
    <row r="26" spans="1:9" ht="13.5" thickBot="1" x14ac:dyDescent="0.35">
      <c r="A26" s="1470" t="s">
        <v>1322</v>
      </c>
      <c r="B26" s="1470"/>
      <c r="C26" s="1470"/>
      <c r="D26" s="1470"/>
      <c r="E26" s="1470"/>
      <c r="F26" s="1470"/>
      <c r="G26" s="1470"/>
      <c r="H26" s="1470"/>
      <c r="I26" s="1470"/>
    </row>
    <row r="27" spans="1:9" ht="47.25" customHeight="1" thickBot="1" x14ac:dyDescent="0.3">
      <c r="A27" s="1574" t="s">
        <v>747</v>
      </c>
      <c r="B27" s="1575"/>
      <c r="C27" s="1575"/>
      <c r="D27" s="1575"/>
      <c r="E27" s="1575"/>
      <c r="F27" s="1575"/>
      <c r="G27" s="1575"/>
      <c r="H27" s="1575"/>
      <c r="I27" s="1576"/>
    </row>
    <row r="28" spans="1:9" x14ac:dyDescent="0.25">
      <c r="A28" s="1581" t="s">
        <v>2129</v>
      </c>
      <c r="B28" s="1582"/>
      <c r="C28" s="1582"/>
      <c r="D28" s="1583"/>
      <c r="E28" s="1581" t="s">
        <v>1546</v>
      </c>
      <c r="F28" s="1583"/>
      <c r="G28" s="1582" t="s">
        <v>1545</v>
      </c>
      <c r="H28" s="1582"/>
      <c r="I28" s="1583"/>
    </row>
    <row r="29" spans="1:9" ht="20.25" customHeight="1" thickBot="1" x14ac:dyDescent="0.3">
      <c r="A29" s="1584"/>
      <c r="B29" s="1585"/>
      <c r="C29" s="1585"/>
      <c r="D29" s="1586"/>
      <c r="E29" s="1584"/>
      <c r="F29" s="1586"/>
      <c r="G29" s="1585"/>
      <c r="H29" s="1585"/>
      <c r="I29" s="1586"/>
    </row>
    <row r="30" spans="1:9" ht="15.65" customHeight="1" x14ac:dyDescent="0.25">
      <c r="A30" s="1205"/>
      <c r="B30" s="1253"/>
      <c r="C30" s="1253"/>
      <c r="D30" s="1206"/>
      <c r="E30" s="1205"/>
      <c r="F30" s="1206"/>
      <c r="G30" s="1395"/>
      <c r="H30" s="1396"/>
      <c r="I30" s="1397"/>
    </row>
    <row r="31" spans="1:9" ht="15.65" customHeight="1" x14ac:dyDescent="0.25">
      <c r="A31" s="1191"/>
      <c r="B31" s="1254"/>
      <c r="C31" s="1254"/>
      <c r="D31" s="1192"/>
      <c r="E31" s="1191"/>
      <c r="F31" s="1192"/>
      <c r="G31" s="1376"/>
      <c r="H31" s="1377"/>
      <c r="I31" s="1378"/>
    </row>
    <row r="32" spans="1:9" ht="15.65" customHeight="1" x14ac:dyDescent="0.25">
      <c r="A32" s="1191"/>
      <c r="B32" s="1254"/>
      <c r="C32" s="1254"/>
      <c r="D32" s="1192"/>
      <c r="E32" s="1191"/>
      <c r="F32" s="1192"/>
      <c r="G32" s="1376"/>
      <c r="H32" s="1377"/>
      <c r="I32" s="1378"/>
    </row>
    <row r="33" spans="1:9" ht="15.65" customHeight="1" x14ac:dyDescent="0.25">
      <c r="A33" s="1191"/>
      <c r="B33" s="1254"/>
      <c r="C33" s="1254"/>
      <c r="D33" s="1192"/>
      <c r="E33" s="1191"/>
      <c r="F33" s="1192"/>
      <c r="G33" s="1376"/>
      <c r="H33" s="1377"/>
      <c r="I33" s="1378"/>
    </row>
    <row r="34" spans="1:9" ht="15.65" customHeight="1" x14ac:dyDescent="0.25">
      <c r="A34" s="1191"/>
      <c r="B34" s="1254"/>
      <c r="C34" s="1254"/>
      <c r="D34" s="1192"/>
      <c r="E34" s="1191"/>
      <c r="F34" s="1192"/>
      <c r="G34" s="1376"/>
      <c r="H34" s="1377"/>
      <c r="I34" s="1378"/>
    </row>
    <row r="35" spans="1:9" ht="15.65" customHeight="1" x14ac:dyDescent="0.25">
      <c r="A35" s="1191"/>
      <c r="B35" s="1254"/>
      <c r="C35" s="1254"/>
      <c r="D35" s="1192"/>
      <c r="E35" s="1191"/>
      <c r="F35" s="1192"/>
      <c r="G35" s="1376"/>
      <c r="H35" s="1377"/>
      <c r="I35" s="1378"/>
    </row>
    <row r="36" spans="1:9" ht="15.65" customHeight="1" x14ac:dyDescent="0.25">
      <c r="A36" s="1191"/>
      <c r="B36" s="1254"/>
      <c r="C36" s="1254"/>
      <c r="D36" s="1192"/>
      <c r="E36" s="1191"/>
      <c r="F36" s="1192"/>
      <c r="G36" s="1376"/>
      <c r="H36" s="1377"/>
      <c r="I36" s="1378"/>
    </row>
    <row r="37" spans="1:9" ht="15.65" customHeight="1" x14ac:dyDescent="0.25">
      <c r="A37" s="1191"/>
      <c r="B37" s="1254"/>
      <c r="C37" s="1254"/>
      <c r="D37" s="1192"/>
      <c r="E37" s="1191"/>
      <c r="F37" s="1192"/>
      <c r="G37" s="1376"/>
      <c r="H37" s="1377"/>
      <c r="I37" s="1378"/>
    </row>
    <row r="38" spans="1:9" ht="15.65" customHeight="1" x14ac:dyDescent="0.25">
      <c r="A38" s="1191"/>
      <c r="B38" s="1254"/>
      <c r="C38" s="1254"/>
      <c r="D38" s="1192"/>
      <c r="E38" s="1191"/>
      <c r="F38" s="1192"/>
      <c r="G38" s="1376"/>
      <c r="H38" s="1377"/>
      <c r="I38" s="1378"/>
    </row>
    <row r="39" spans="1:9" ht="15.65" customHeight="1" x14ac:dyDescent="0.25">
      <c r="A39" s="1191"/>
      <c r="B39" s="1254"/>
      <c r="C39" s="1254"/>
      <c r="D39" s="1192"/>
      <c r="E39" s="1191"/>
      <c r="F39" s="1192"/>
      <c r="G39" s="1376"/>
      <c r="H39" s="1377"/>
      <c r="I39" s="1378"/>
    </row>
    <row r="40" spans="1:9" ht="15.65" customHeight="1" x14ac:dyDescent="0.25">
      <c r="A40" s="1191"/>
      <c r="B40" s="1254"/>
      <c r="C40" s="1254"/>
      <c r="D40" s="1192"/>
      <c r="E40" s="1191"/>
      <c r="F40" s="1192"/>
      <c r="G40" s="1376"/>
      <c r="H40" s="1377"/>
      <c r="I40" s="1378"/>
    </row>
    <row r="41" spans="1:9" ht="15.65" customHeight="1" thickBot="1" x14ac:dyDescent="0.3">
      <c r="A41" s="1191"/>
      <c r="B41" s="1254"/>
      <c r="C41" s="1254"/>
      <c r="D41" s="1192"/>
      <c r="E41" s="1191"/>
      <c r="F41" s="1192"/>
      <c r="G41" s="1186"/>
      <c r="H41" s="1394"/>
      <c r="I41" s="1187"/>
    </row>
    <row r="42" spans="1:9" ht="15.65" customHeight="1" thickBot="1" x14ac:dyDescent="0.35">
      <c r="A42" s="1577" t="s">
        <v>303</v>
      </c>
      <c r="B42" s="1578"/>
      <c r="C42" s="1578"/>
      <c r="D42" s="1579"/>
      <c r="E42" s="1186"/>
      <c r="F42" s="1187"/>
      <c r="G42" s="1459">
        <f>SUM(G30:I41)</f>
        <v>0</v>
      </c>
      <c r="H42" s="1580"/>
      <c r="I42" s="1460"/>
    </row>
  </sheetData>
  <mergeCells count="105">
    <mergeCell ref="A20:D20"/>
    <mergeCell ref="F20:G20"/>
    <mergeCell ref="H20:I20"/>
    <mergeCell ref="A21:D21"/>
    <mergeCell ref="F21:G21"/>
    <mergeCell ref="H21:I21"/>
    <mergeCell ref="A24:D24"/>
    <mergeCell ref="F24:G24"/>
    <mergeCell ref="H24:I24"/>
    <mergeCell ref="A22:D22"/>
    <mergeCell ref="F22:G22"/>
    <mergeCell ref="H22:I22"/>
    <mergeCell ref="A23:D23"/>
    <mergeCell ref="F23:G23"/>
    <mergeCell ref="H23:I23"/>
    <mergeCell ref="H15:I15"/>
    <mergeCell ref="A16:D16"/>
    <mergeCell ref="F16:G16"/>
    <mergeCell ref="H16:I16"/>
    <mergeCell ref="A17:D17"/>
    <mergeCell ref="F17:G17"/>
    <mergeCell ref="A19:D19"/>
    <mergeCell ref="F19:G19"/>
    <mergeCell ref="H17:I17"/>
    <mergeCell ref="A18:D18"/>
    <mergeCell ref="F18:G18"/>
    <mergeCell ref="H18:I18"/>
    <mergeCell ref="H19:I19"/>
    <mergeCell ref="H1:I1"/>
    <mergeCell ref="H2:I2"/>
    <mergeCell ref="A5:I5"/>
    <mergeCell ref="A4:I4"/>
    <mergeCell ref="H6:I6"/>
    <mergeCell ref="A6:D6"/>
    <mergeCell ref="F6:G6"/>
    <mergeCell ref="A10:D10"/>
    <mergeCell ref="F10:G10"/>
    <mergeCell ref="H10:I10"/>
    <mergeCell ref="A26:I26"/>
    <mergeCell ref="A7:D7"/>
    <mergeCell ref="F7:G7"/>
    <mergeCell ref="H7:I7"/>
    <mergeCell ref="H8:I8"/>
    <mergeCell ref="F8:G8"/>
    <mergeCell ref="A8:D8"/>
    <mergeCell ref="A9:D9"/>
    <mergeCell ref="F9:G9"/>
    <mergeCell ref="H9:I9"/>
    <mergeCell ref="A11:D11"/>
    <mergeCell ref="F11:G11"/>
    <mergeCell ref="H11:I11"/>
    <mergeCell ref="A12:D12"/>
    <mergeCell ref="F12:G12"/>
    <mergeCell ref="H12:I12"/>
    <mergeCell ref="A13:D13"/>
    <mergeCell ref="F13:G13"/>
    <mergeCell ref="H13:I13"/>
    <mergeCell ref="A14:D14"/>
    <mergeCell ref="F14:G14"/>
    <mergeCell ref="H14:I14"/>
    <mergeCell ref="A15:D15"/>
    <mergeCell ref="F15:G15"/>
    <mergeCell ref="A28:D29"/>
    <mergeCell ref="G30:I30"/>
    <mergeCell ref="G31:I31"/>
    <mergeCell ref="E30:F30"/>
    <mergeCell ref="A30:D30"/>
    <mergeCell ref="A31:D31"/>
    <mergeCell ref="E31:F31"/>
    <mergeCell ref="G28:I29"/>
    <mergeCell ref="E28:F29"/>
    <mergeCell ref="G34:I34"/>
    <mergeCell ref="A35:D35"/>
    <mergeCell ref="E35:F35"/>
    <mergeCell ref="G35:I35"/>
    <mergeCell ref="A32:D32"/>
    <mergeCell ref="E32:F32"/>
    <mergeCell ref="G32:I32"/>
    <mergeCell ref="A33:D33"/>
    <mergeCell ref="E33:F33"/>
    <mergeCell ref="G33:I33"/>
    <mergeCell ref="A27:I27"/>
    <mergeCell ref="A42:D42"/>
    <mergeCell ref="E42:F42"/>
    <mergeCell ref="G42:I42"/>
    <mergeCell ref="A40:D40"/>
    <mergeCell ref="E40:F40"/>
    <mergeCell ref="G40:I40"/>
    <mergeCell ref="A41:D41"/>
    <mergeCell ref="E41:F41"/>
    <mergeCell ref="G41:I41"/>
    <mergeCell ref="A38:D38"/>
    <mergeCell ref="E38:F38"/>
    <mergeCell ref="G38:I38"/>
    <mergeCell ref="A39:D39"/>
    <mergeCell ref="E39:F39"/>
    <mergeCell ref="G39:I39"/>
    <mergeCell ref="A36:D36"/>
    <mergeCell ref="E36:F36"/>
    <mergeCell ref="G36:I36"/>
    <mergeCell ref="A37:D37"/>
    <mergeCell ref="E37:F37"/>
    <mergeCell ref="G37:I37"/>
    <mergeCell ref="A34:D34"/>
    <mergeCell ref="E34:F34"/>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2">
    <pageSetUpPr fitToPage="1"/>
  </sheetPr>
  <dimension ref="A1:I41"/>
  <sheetViews>
    <sheetView workbookViewId="0">
      <selection activeCell="C2" sqref="C2"/>
    </sheetView>
  </sheetViews>
  <sheetFormatPr defaultRowHeight="12.5" x14ac:dyDescent="0.25"/>
  <cols>
    <col min="4" max="4" width="12.7265625" customWidth="1"/>
    <col min="5" max="5" width="10.453125" customWidth="1"/>
    <col min="6" max="6" width="9" customWidth="1"/>
    <col min="7" max="7" width="14.7265625" customWidth="1"/>
    <col min="8" max="8" width="17.54296875" customWidth="1"/>
    <col min="9" max="9" width="12.26953125" bestFit="1" customWidth="1"/>
  </cols>
  <sheetData>
    <row r="1" spans="1:8" x14ac:dyDescent="0.25">
      <c r="A1" s="619">
        <f>Title!B12</f>
        <v>0</v>
      </c>
      <c r="B1" s="2"/>
      <c r="C1" s="2"/>
      <c r="D1" s="2"/>
      <c r="H1" s="624" t="str">
        <f>'38'!G1</f>
        <v>For The Year Ended</v>
      </c>
    </row>
    <row r="2" spans="1:8" ht="13" thickBot="1" x14ac:dyDescent="0.3">
      <c r="A2" t="s">
        <v>8</v>
      </c>
      <c r="H2" s="165">
        <f>'42'!I2</f>
        <v>45657</v>
      </c>
    </row>
    <row r="3" spans="1:8" ht="23.25" customHeight="1" x14ac:dyDescent="0.3">
      <c r="A3" s="895" t="s">
        <v>973</v>
      </c>
      <c r="B3" s="895"/>
      <c r="C3" s="895"/>
      <c r="D3" s="895"/>
      <c r="E3" s="895"/>
      <c r="F3" s="895"/>
      <c r="G3" s="895"/>
      <c r="H3" s="895"/>
    </row>
    <row r="4" spans="1:8" ht="30.75" customHeight="1" x14ac:dyDescent="0.3">
      <c r="A4" s="1320" t="s">
        <v>1945</v>
      </c>
      <c r="B4" s="1320"/>
      <c r="C4" s="1320"/>
      <c r="D4" s="1320"/>
      <c r="E4" s="1320"/>
      <c r="F4" s="1320"/>
      <c r="G4" s="1320"/>
      <c r="H4" s="1320"/>
    </row>
    <row r="5" spans="1:8" ht="13" thickBot="1" x14ac:dyDescent="0.3">
      <c r="A5" s="33"/>
      <c r="B5" s="33"/>
      <c r="C5" s="33"/>
      <c r="D5" s="33"/>
      <c r="E5" s="33"/>
      <c r="F5" s="33"/>
      <c r="G5" s="33"/>
      <c r="H5" s="33"/>
    </row>
    <row r="6" spans="1:8" ht="13" thickBot="1" x14ac:dyDescent="0.3">
      <c r="A6" s="1297"/>
      <c r="B6" s="1295"/>
      <c r="C6" s="1295"/>
      <c r="D6" s="1295"/>
      <c r="E6" s="1296"/>
      <c r="F6" s="1297" t="s">
        <v>981</v>
      </c>
      <c r="G6" s="1295"/>
      <c r="H6" s="1296"/>
    </row>
    <row r="7" spans="1:8" ht="20.25" customHeight="1" x14ac:dyDescent="0.3">
      <c r="A7" s="909" t="s">
        <v>974</v>
      </c>
      <c r="B7" s="895"/>
      <c r="C7" s="895"/>
      <c r="D7" s="895"/>
      <c r="E7" s="910"/>
      <c r="F7" s="899"/>
      <c r="G7" s="1103"/>
      <c r="H7" s="900"/>
    </row>
    <row r="8" spans="1:8" ht="21.4" customHeight="1" x14ac:dyDescent="0.25">
      <c r="A8" s="905" t="s">
        <v>975</v>
      </c>
      <c r="B8" s="1126"/>
      <c r="C8" s="1126"/>
      <c r="D8" s="1126"/>
      <c r="E8" s="906"/>
      <c r="F8" s="1191">
        <v>0</v>
      </c>
      <c r="G8" s="1254"/>
      <c r="H8" s="1192"/>
    </row>
    <row r="9" spans="1:8" ht="21.4" customHeight="1" x14ac:dyDescent="0.25">
      <c r="A9" s="897" t="s">
        <v>976</v>
      </c>
      <c r="B9" s="981"/>
      <c r="C9" s="981"/>
      <c r="D9" s="981"/>
      <c r="E9" s="898"/>
      <c r="F9" s="1205">
        <v>0</v>
      </c>
      <c r="G9" s="1253"/>
      <c r="H9" s="1206"/>
    </row>
    <row r="10" spans="1:8" ht="21.4" customHeight="1" x14ac:dyDescent="0.25">
      <c r="A10" s="905" t="s">
        <v>977</v>
      </c>
      <c r="B10" s="1126"/>
      <c r="C10" s="1126"/>
      <c r="D10" s="1126"/>
      <c r="E10" s="906"/>
      <c r="F10" s="1191">
        <v>0</v>
      </c>
      <c r="G10" s="1254"/>
      <c r="H10" s="1192"/>
    </row>
    <row r="11" spans="1:8" ht="21.4" customHeight="1" thickBot="1" x14ac:dyDescent="0.3">
      <c r="A11" s="897" t="s">
        <v>978</v>
      </c>
      <c r="B11" s="981"/>
      <c r="C11" s="981"/>
      <c r="D11" s="981"/>
      <c r="E11" s="898"/>
      <c r="F11" s="1388">
        <v>0</v>
      </c>
      <c r="G11" s="1389"/>
      <c r="H11" s="1390"/>
    </row>
    <row r="12" spans="1:8" ht="18.75" customHeight="1" thickBot="1" x14ac:dyDescent="0.35">
      <c r="A12" s="903" t="s">
        <v>979</v>
      </c>
      <c r="B12" s="1130"/>
      <c r="C12" s="1130"/>
      <c r="D12" s="1130"/>
      <c r="E12" s="904"/>
      <c r="F12" s="1201">
        <f>IF(F8&lt;&gt;0,F11/F8,0)</f>
        <v>0</v>
      </c>
      <c r="G12" s="1601"/>
      <c r="H12" s="1202"/>
    </row>
    <row r="13" spans="1:8" ht="26.25" customHeight="1" x14ac:dyDescent="0.25">
      <c r="A13" s="1596" t="s">
        <v>982</v>
      </c>
      <c r="B13" s="1597"/>
      <c r="C13" s="1597"/>
      <c r="D13" s="1598"/>
      <c r="E13" s="1094" t="s">
        <v>980</v>
      </c>
      <c r="F13" s="1095"/>
      <c r="G13" s="1094" t="s">
        <v>227</v>
      </c>
      <c r="H13" s="1092" t="s">
        <v>226</v>
      </c>
    </row>
    <row r="14" spans="1:8" ht="13.5" thickBot="1" x14ac:dyDescent="0.35">
      <c r="A14" s="1599" t="s">
        <v>6</v>
      </c>
      <c r="B14" s="1548"/>
      <c r="C14" s="1548"/>
      <c r="D14" s="1600"/>
      <c r="E14" s="1097"/>
      <c r="F14" s="1098"/>
      <c r="G14" s="1097"/>
      <c r="H14" s="1093"/>
    </row>
    <row r="15" spans="1:8" ht="20.25" customHeight="1" x14ac:dyDescent="0.25">
      <c r="A15" s="1602" t="s">
        <v>384</v>
      </c>
      <c r="B15" s="1603"/>
      <c r="C15" s="1603"/>
      <c r="D15" s="1604"/>
      <c r="E15" s="1191"/>
      <c r="F15" s="1192"/>
      <c r="G15" s="281"/>
      <c r="H15" s="634">
        <f>IF($F$9&lt;&gt;0,E15/$F$9,0)</f>
        <v>0</v>
      </c>
    </row>
    <row r="16" spans="1:8" ht="20.25" customHeight="1" x14ac:dyDescent="0.25">
      <c r="A16" s="905" t="s">
        <v>983</v>
      </c>
      <c r="B16" s="1126"/>
      <c r="C16" s="1126"/>
      <c r="D16" s="906"/>
      <c r="E16" s="1205"/>
      <c r="F16" s="1206"/>
      <c r="G16" s="228"/>
      <c r="H16" s="635">
        <f t="shared" ref="H16:H23" si="0">IF($F$9&lt;&gt;0,E16/$F$9,0)</f>
        <v>0</v>
      </c>
    </row>
    <row r="17" spans="1:9" ht="20.25" customHeight="1" x14ac:dyDescent="0.25">
      <c r="A17" s="905" t="s">
        <v>984</v>
      </c>
      <c r="B17" s="1126"/>
      <c r="C17" s="1126"/>
      <c r="D17" s="906"/>
      <c r="E17" s="1191"/>
      <c r="F17" s="1192"/>
      <c r="G17" s="281"/>
      <c r="H17" s="634">
        <f t="shared" si="0"/>
        <v>0</v>
      </c>
    </row>
    <row r="18" spans="1:9" ht="20.25" customHeight="1" x14ac:dyDescent="0.25">
      <c r="A18" s="905" t="s">
        <v>985</v>
      </c>
      <c r="B18" s="1126"/>
      <c r="C18" s="1126"/>
      <c r="D18" s="906"/>
      <c r="E18" s="1205"/>
      <c r="F18" s="1206"/>
      <c r="G18" s="228"/>
      <c r="H18" s="635">
        <f t="shared" si="0"/>
        <v>0</v>
      </c>
    </row>
    <row r="19" spans="1:9" ht="20.25" customHeight="1" x14ac:dyDescent="0.25">
      <c r="A19" s="905" t="s">
        <v>986</v>
      </c>
      <c r="B19" s="1126"/>
      <c r="C19" s="1126"/>
      <c r="D19" s="906"/>
      <c r="E19" s="1191"/>
      <c r="F19" s="1192"/>
      <c r="G19" s="281"/>
      <c r="H19" s="634">
        <f t="shared" si="0"/>
        <v>0</v>
      </c>
    </row>
    <row r="20" spans="1:9" ht="20.25" customHeight="1" x14ac:dyDescent="0.25">
      <c r="A20" s="905" t="s">
        <v>987</v>
      </c>
      <c r="B20" s="1126"/>
      <c r="C20" s="1126"/>
      <c r="D20" s="906"/>
      <c r="E20" s="1205"/>
      <c r="F20" s="1206"/>
      <c r="G20" s="228"/>
      <c r="H20" s="635">
        <f t="shared" si="0"/>
        <v>0</v>
      </c>
    </row>
    <row r="21" spans="1:9" ht="20.25" customHeight="1" x14ac:dyDescent="0.25">
      <c r="A21" s="905" t="s">
        <v>988</v>
      </c>
      <c r="B21" s="1126"/>
      <c r="C21" s="1126"/>
      <c r="D21" s="906"/>
      <c r="E21" s="1191"/>
      <c r="F21" s="1192"/>
      <c r="G21" s="281"/>
      <c r="H21" s="634">
        <f t="shared" si="0"/>
        <v>0</v>
      </c>
    </row>
    <row r="22" spans="1:9" ht="20.25" customHeight="1" x14ac:dyDescent="0.25">
      <c r="A22" s="905" t="s">
        <v>989</v>
      </c>
      <c r="B22" s="1126"/>
      <c r="C22" s="1126"/>
      <c r="D22" s="906"/>
      <c r="E22" s="1205"/>
      <c r="F22" s="1206"/>
      <c r="G22" s="228"/>
      <c r="H22" s="635">
        <f t="shared" si="0"/>
        <v>0</v>
      </c>
    </row>
    <row r="23" spans="1:9" ht="20.25" customHeight="1" thickBot="1" x14ac:dyDescent="0.3">
      <c r="A23" s="905" t="s">
        <v>990</v>
      </c>
      <c r="B23" s="1126"/>
      <c r="C23" s="1126"/>
      <c r="D23" s="906"/>
      <c r="E23" s="1193"/>
      <c r="F23" s="1194"/>
      <c r="G23" s="311"/>
      <c r="H23" s="636">
        <f t="shared" si="0"/>
        <v>0</v>
      </c>
    </row>
    <row r="24" spans="1:9" ht="15.65" customHeight="1" x14ac:dyDescent="0.25">
      <c r="A24" s="1609" t="s">
        <v>955</v>
      </c>
      <c r="B24" s="1610"/>
      <c r="C24" s="1610"/>
      <c r="D24" s="1610"/>
      <c r="E24" s="1611">
        <f>SUM(E15:F23)</f>
        <v>0</v>
      </c>
      <c r="F24" s="1612"/>
      <c r="G24" s="1614">
        <f>SUM(G15:G23)</f>
        <v>0</v>
      </c>
      <c r="H24" s="1615">
        <f>SUM(H15:H23)</f>
        <v>0</v>
      </c>
    </row>
    <row r="25" spans="1:9" ht="15.65" customHeight="1" thickBot="1" x14ac:dyDescent="0.3">
      <c r="A25" s="1147"/>
      <c r="B25" s="1148"/>
      <c r="C25" s="1148"/>
      <c r="D25" s="1148"/>
      <c r="E25" s="1186"/>
      <c r="F25" s="1187"/>
      <c r="G25" s="1403"/>
      <c r="H25" s="1616"/>
    </row>
    <row r="26" spans="1:9" ht="15.65" customHeight="1" x14ac:dyDescent="0.25">
      <c r="A26" s="1609" t="s">
        <v>363</v>
      </c>
      <c r="B26" s="1610"/>
      <c r="C26" s="1610"/>
      <c r="D26" s="1610"/>
      <c r="E26" s="1623"/>
      <c r="F26" s="1624"/>
      <c r="G26" s="1605"/>
      <c r="H26" s="1607">
        <f>IF($F$9&lt;&gt;0,E26/$F$9,0)</f>
        <v>0</v>
      </c>
    </row>
    <row r="27" spans="1:9" ht="15.65" customHeight="1" thickBot="1" x14ac:dyDescent="0.3">
      <c r="A27" s="1147"/>
      <c r="B27" s="1148"/>
      <c r="C27" s="1148"/>
      <c r="D27" s="1148"/>
      <c r="E27" s="1523"/>
      <c r="F27" s="1524"/>
      <c r="G27" s="1606"/>
      <c r="H27" s="1608">
        <f>IF($F$9&lt;&gt;0,E27/$F$9,0)</f>
        <v>0</v>
      </c>
    </row>
    <row r="28" spans="1:9" ht="15.65" customHeight="1" x14ac:dyDescent="0.25">
      <c r="A28" s="1609" t="s">
        <v>991</v>
      </c>
      <c r="B28" s="1610"/>
      <c r="C28" s="1610"/>
      <c r="D28" s="1610"/>
      <c r="E28" s="1611">
        <f>E24</f>
        <v>0</v>
      </c>
      <c r="F28" s="1612"/>
      <c r="G28" s="1614">
        <f>G24</f>
        <v>0</v>
      </c>
      <c r="H28" s="1615">
        <f>H24</f>
        <v>0</v>
      </c>
    </row>
    <row r="29" spans="1:9" ht="15.65" customHeight="1" thickBot="1" x14ac:dyDescent="0.3">
      <c r="A29" s="1147"/>
      <c r="B29" s="1148"/>
      <c r="C29" s="1148"/>
      <c r="D29" s="1148"/>
      <c r="E29" s="1186"/>
      <c r="F29" s="1187"/>
      <c r="G29" s="1403"/>
      <c r="H29" s="1616"/>
    </row>
    <row r="30" spans="1:9" ht="15.65" customHeight="1" x14ac:dyDescent="0.25">
      <c r="A30" s="1609" t="s">
        <v>992</v>
      </c>
      <c r="B30" s="1610"/>
      <c r="C30" s="1610"/>
      <c r="D30" s="1610"/>
      <c r="E30" s="1611">
        <f>E26-E28</f>
        <v>0</v>
      </c>
      <c r="F30" s="1612"/>
      <c r="G30" s="1614">
        <f>G26-G28</f>
        <v>0</v>
      </c>
      <c r="H30" s="1615">
        <f>H26-H28</f>
        <v>0</v>
      </c>
      <c r="I30" s="140"/>
    </row>
    <row r="31" spans="1:9" ht="15.65" customHeight="1" thickBot="1" x14ac:dyDescent="0.3">
      <c r="A31" s="1147"/>
      <c r="B31" s="1148"/>
      <c r="C31" s="1148"/>
      <c r="D31" s="1148"/>
      <c r="E31" s="1186"/>
      <c r="F31" s="1187"/>
      <c r="G31" s="1403"/>
      <c r="H31" s="1616"/>
    </row>
    <row r="32" spans="1:9" ht="21.4" customHeight="1" x14ac:dyDescent="0.25">
      <c r="A32" s="905" t="s">
        <v>993</v>
      </c>
      <c r="B32" s="1126"/>
      <c r="C32" s="1126"/>
      <c r="D32" s="1126"/>
      <c r="E32" s="1205"/>
      <c r="F32" s="1206"/>
      <c r="G32" s="228"/>
      <c r="H32" s="635">
        <f>IF($F$9&lt;&gt;0,E32/$F$9,0)</f>
        <v>0</v>
      </c>
    </row>
    <row r="33" spans="1:8" ht="15.65" customHeight="1" x14ac:dyDescent="0.25">
      <c r="A33" s="1609" t="s">
        <v>994</v>
      </c>
      <c r="B33" s="1610"/>
      <c r="C33" s="1610"/>
      <c r="D33" s="1610"/>
      <c r="E33" s="1625">
        <f>E30+E32</f>
        <v>0</v>
      </c>
      <c r="F33" s="1626"/>
      <c r="G33" s="1617">
        <v>0</v>
      </c>
      <c r="H33" s="1618">
        <f>IF($F$9&lt;&gt;0,E33/$F$9,0)</f>
        <v>0</v>
      </c>
    </row>
    <row r="34" spans="1:8" ht="15.65" customHeight="1" thickBot="1" x14ac:dyDescent="0.3">
      <c r="A34" s="1147"/>
      <c r="B34" s="1148"/>
      <c r="C34" s="1148"/>
      <c r="D34" s="1148"/>
      <c r="E34" s="1186"/>
      <c r="F34" s="1187"/>
      <c r="G34" s="1403"/>
      <c r="H34" s="1616">
        <f>IF($F$9&lt;&gt;0,E34/$F$9,0)</f>
        <v>0</v>
      </c>
    </row>
    <row r="35" spans="1:8" ht="23.25" customHeight="1" x14ac:dyDescent="0.25">
      <c r="A35" s="905" t="s">
        <v>995</v>
      </c>
      <c r="B35" s="1126"/>
      <c r="C35" s="1126"/>
      <c r="D35" s="1126"/>
      <c r="E35" s="1197"/>
      <c r="F35" s="1198"/>
      <c r="G35" s="313"/>
      <c r="H35" s="637">
        <f>IF($F$9&lt;&gt;0,E35/$F$9,0)</f>
        <v>0</v>
      </c>
    </row>
    <row r="36" spans="1:8" ht="23.25" customHeight="1" thickBot="1" x14ac:dyDescent="0.3">
      <c r="A36" s="905" t="s">
        <v>996</v>
      </c>
      <c r="B36" s="1126"/>
      <c r="C36" s="1126"/>
      <c r="D36" s="1126"/>
      <c r="E36" s="1193"/>
      <c r="F36" s="1194"/>
      <c r="G36" s="311"/>
      <c r="H36" s="635">
        <f>IF($F$9&lt;&gt;0,E36/$F$9,0)</f>
        <v>0</v>
      </c>
    </row>
    <row r="37" spans="1:8" ht="15.65" customHeight="1" x14ac:dyDescent="0.25">
      <c r="A37" s="1609" t="s">
        <v>997</v>
      </c>
      <c r="B37" s="1610"/>
      <c r="C37" s="1610"/>
      <c r="D37" s="1610"/>
      <c r="E37" s="1611">
        <f>E33-E35-E36</f>
        <v>0</v>
      </c>
      <c r="F37" s="1612"/>
      <c r="G37" s="1144">
        <v>0</v>
      </c>
      <c r="H37" s="1621">
        <f>H33-H35-H36</f>
        <v>0</v>
      </c>
    </row>
    <row r="38" spans="1:8" ht="15.65" customHeight="1" x14ac:dyDescent="0.25">
      <c r="A38" s="1147"/>
      <c r="B38" s="1148"/>
      <c r="C38" s="1148"/>
      <c r="D38" s="1148"/>
      <c r="E38" s="1257"/>
      <c r="F38" s="1258"/>
      <c r="G38" s="1145"/>
      <c r="H38" s="1622"/>
    </row>
    <row r="39" spans="1:8" ht="19.5" customHeight="1" thickBot="1" x14ac:dyDescent="0.3">
      <c r="A39" s="905" t="s">
        <v>998</v>
      </c>
      <c r="B39" s="1126"/>
      <c r="C39" s="1126"/>
      <c r="D39" s="1126"/>
      <c r="E39" s="1523"/>
      <c r="F39" s="1524"/>
      <c r="G39" s="311"/>
      <c r="H39" s="636"/>
    </row>
    <row r="40" spans="1:8" ht="15.65" customHeight="1" x14ac:dyDescent="0.25">
      <c r="A40" s="1609" t="s">
        <v>999</v>
      </c>
      <c r="B40" s="1610"/>
      <c r="C40" s="1610"/>
      <c r="D40" s="1610"/>
      <c r="E40" s="1611">
        <f>E37-E39</f>
        <v>0</v>
      </c>
      <c r="F40" s="1612"/>
      <c r="G40" s="1614">
        <v>0</v>
      </c>
      <c r="H40" s="1615">
        <f>IF($F$9&lt;&gt;0,E40/$F$9,0)</f>
        <v>0</v>
      </c>
    </row>
    <row r="41" spans="1:8" ht="15.65" customHeight="1" thickBot="1" x14ac:dyDescent="0.3">
      <c r="A41" s="1133"/>
      <c r="B41" s="1134"/>
      <c r="C41" s="1134"/>
      <c r="D41" s="1134"/>
      <c r="E41" s="1392"/>
      <c r="F41" s="1613"/>
      <c r="G41" s="1620"/>
      <c r="H41" s="1619">
        <f>IF($F$9&lt;&gt;0,E41/$F$9,0)</f>
        <v>0</v>
      </c>
    </row>
  </sheetData>
  <mergeCells count="75">
    <mergeCell ref="A4:H4"/>
    <mergeCell ref="A3:H3"/>
    <mergeCell ref="H40:H41"/>
    <mergeCell ref="G40:G41"/>
    <mergeCell ref="H37:H38"/>
    <mergeCell ref="A35:D35"/>
    <mergeCell ref="A36:D36"/>
    <mergeCell ref="A32:D32"/>
    <mergeCell ref="A37:D38"/>
    <mergeCell ref="G37:G38"/>
    <mergeCell ref="E24:F25"/>
    <mergeCell ref="G24:G25"/>
    <mergeCell ref="H24:H25"/>
    <mergeCell ref="E26:F27"/>
    <mergeCell ref="A33:D34"/>
    <mergeCell ref="E33:F34"/>
    <mergeCell ref="G33:G34"/>
    <mergeCell ref="H33:H34"/>
    <mergeCell ref="A30:D31"/>
    <mergeCell ref="E30:F31"/>
    <mergeCell ref="G30:G31"/>
    <mergeCell ref="H30:H31"/>
    <mergeCell ref="E17:F17"/>
    <mergeCell ref="E21:F21"/>
    <mergeCell ref="G26:G27"/>
    <mergeCell ref="H26:H27"/>
    <mergeCell ref="A40:D41"/>
    <mergeCell ref="E40:F41"/>
    <mergeCell ref="E36:F36"/>
    <mergeCell ref="E39:F39"/>
    <mergeCell ref="E37:F38"/>
    <mergeCell ref="A39:D39"/>
    <mergeCell ref="A28:D29"/>
    <mergeCell ref="E28:F29"/>
    <mergeCell ref="G28:G29"/>
    <mergeCell ref="H28:H29"/>
    <mergeCell ref="A24:D25"/>
    <mergeCell ref="A26:D27"/>
    <mergeCell ref="F6:H6"/>
    <mergeCell ref="A6:E6"/>
    <mergeCell ref="F7:H7"/>
    <mergeCell ref="A8:E8"/>
    <mergeCell ref="F8:H8"/>
    <mergeCell ref="A7:E7"/>
    <mergeCell ref="A9:E9"/>
    <mergeCell ref="A10:E10"/>
    <mergeCell ref="A11:E11"/>
    <mergeCell ref="F9:H9"/>
    <mergeCell ref="E13:F14"/>
    <mergeCell ref="G13:G14"/>
    <mergeCell ref="H13:H14"/>
    <mergeCell ref="F10:H10"/>
    <mergeCell ref="F11:H11"/>
    <mergeCell ref="A12:E12"/>
    <mergeCell ref="E15:F15"/>
    <mergeCell ref="A13:D13"/>
    <mergeCell ref="A14:D14"/>
    <mergeCell ref="F12:H12"/>
    <mergeCell ref="A15:D15"/>
    <mergeCell ref="A23:D23"/>
    <mergeCell ref="E23:F23"/>
    <mergeCell ref="E32:F32"/>
    <mergeCell ref="E35:F35"/>
    <mergeCell ref="A16:D16"/>
    <mergeCell ref="A17:D17"/>
    <mergeCell ref="A18:D18"/>
    <mergeCell ref="A19:D19"/>
    <mergeCell ref="A20:D20"/>
    <mergeCell ref="A21:D21"/>
    <mergeCell ref="A22:D22"/>
    <mergeCell ref="E22:F22"/>
    <mergeCell ref="E18:F18"/>
    <mergeCell ref="E19:F19"/>
    <mergeCell ref="E16:F16"/>
    <mergeCell ref="E20:F20"/>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3">
    <pageSetUpPr fitToPage="1"/>
  </sheetPr>
  <dimension ref="A1:H46"/>
  <sheetViews>
    <sheetView workbookViewId="0">
      <selection activeCell="G36" sqref="G36:H36"/>
    </sheetView>
  </sheetViews>
  <sheetFormatPr defaultRowHeight="12.5" x14ac:dyDescent="0.25"/>
  <cols>
    <col min="5" max="5" width="13.7265625" customWidth="1"/>
    <col min="6" max="6" width="14.453125" customWidth="1"/>
    <col min="7" max="8" width="14.26953125" customWidth="1"/>
  </cols>
  <sheetData>
    <row r="1" spans="1:8" x14ac:dyDescent="0.25">
      <c r="A1" s="619">
        <f>Title!B12</f>
        <v>0</v>
      </c>
      <c r="B1" s="2"/>
      <c r="C1" s="2"/>
      <c r="D1" s="2"/>
      <c r="E1" s="2"/>
      <c r="G1" s="957" t="str">
        <f>'82'!H1</f>
        <v>For The Year Ended</v>
      </c>
      <c r="H1" s="958"/>
    </row>
    <row r="2" spans="1:8" ht="13" thickBot="1" x14ac:dyDescent="0.3">
      <c r="A2" t="s">
        <v>8</v>
      </c>
      <c r="B2" s="2"/>
      <c r="C2" s="2"/>
      <c r="D2" s="2"/>
      <c r="E2" s="2"/>
      <c r="G2" s="959">
        <f>'25'!I2</f>
        <v>45657</v>
      </c>
      <c r="H2" s="960"/>
    </row>
    <row r="3" spans="1:8" ht="13" x14ac:dyDescent="0.3">
      <c r="A3" s="895" t="s">
        <v>582</v>
      </c>
      <c r="B3" s="895"/>
      <c r="C3" s="895"/>
      <c r="D3" s="895"/>
      <c r="E3" s="895"/>
      <c r="F3" s="895"/>
      <c r="G3" s="895"/>
      <c r="H3" s="895"/>
    </row>
    <row r="4" spans="1:8" x14ac:dyDescent="0.25">
      <c r="A4" s="1103" t="s">
        <v>583</v>
      </c>
      <c r="B4" s="1103"/>
      <c r="C4" s="1103"/>
      <c r="D4" s="1103"/>
      <c r="E4" s="1103"/>
      <c r="F4" s="1103"/>
      <c r="G4" s="1103"/>
      <c r="H4" s="1103"/>
    </row>
    <row r="5" spans="1:8" ht="27.4" customHeight="1" x14ac:dyDescent="0.3">
      <c r="A5" s="1320" t="s">
        <v>1946</v>
      </c>
      <c r="B5" s="1320"/>
      <c r="C5" s="1320"/>
      <c r="D5" s="1320"/>
      <c r="E5" s="1320"/>
      <c r="F5" s="1320"/>
      <c r="G5" s="1320"/>
      <c r="H5" s="1320"/>
    </row>
    <row r="6" spans="1:8" ht="13.5" thickBot="1" x14ac:dyDescent="0.35">
      <c r="A6" s="779" t="s">
        <v>584</v>
      </c>
      <c r="B6" s="779"/>
      <c r="C6" s="779"/>
      <c r="D6" s="779"/>
      <c r="E6" s="779"/>
      <c r="F6" s="779"/>
      <c r="G6" s="779"/>
      <c r="H6" s="779"/>
    </row>
    <row r="7" spans="1:8" x14ac:dyDescent="0.25">
      <c r="A7" s="1516" t="s">
        <v>2099</v>
      </c>
      <c r="B7" s="1095"/>
      <c r="C7" s="1095"/>
      <c r="D7" s="1096"/>
      <c r="E7" s="1092" t="s">
        <v>2131</v>
      </c>
      <c r="F7" s="1092" t="s">
        <v>1084</v>
      </c>
      <c r="G7" s="1092" t="s">
        <v>168</v>
      </c>
      <c r="H7" s="1100" t="s">
        <v>1085</v>
      </c>
    </row>
    <row r="8" spans="1:8" ht="27.4" customHeight="1" thickBot="1" x14ac:dyDescent="0.3">
      <c r="A8" s="1518"/>
      <c r="B8" s="1098"/>
      <c r="C8" s="1098"/>
      <c r="D8" s="1099"/>
      <c r="E8" s="1093"/>
      <c r="F8" s="1093"/>
      <c r="G8" s="1093"/>
      <c r="H8" s="1101"/>
    </row>
    <row r="9" spans="1:8" ht="21.4" customHeight="1" x14ac:dyDescent="0.25">
      <c r="A9" s="1073" t="s">
        <v>1086</v>
      </c>
      <c r="B9" s="1074"/>
      <c r="C9" s="1074"/>
      <c r="D9" s="1075"/>
      <c r="E9" s="325">
        <f>SUM(F9:H9)</f>
        <v>0</v>
      </c>
      <c r="F9" s="379"/>
      <c r="G9" s="379"/>
      <c r="H9" s="379"/>
    </row>
    <row r="10" spans="1:8" ht="15.65" customHeight="1" x14ac:dyDescent="0.25">
      <c r="A10" s="1070" t="s">
        <v>1087</v>
      </c>
      <c r="B10" s="1071"/>
      <c r="C10" s="1071"/>
      <c r="D10" s="1072"/>
      <c r="E10" s="322">
        <f>SUM(F10:H10)</f>
        <v>0</v>
      </c>
      <c r="F10" s="271"/>
      <c r="G10" s="271"/>
      <c r="H10" s="271"/>
    </row>
    <row r="11" spans="1:8" ht="15.65" customHeight="1" x14ac:dyDescent="0.25">
      <c r="A11" s="1073" t="s">
        <v>1088</v>
      </c>
      <c r="B11" s="1074"/>
      <c r="C11" s="1074"/>
      <c r="D11" s="1075"/>
      <c r="E11" s="322">
        <f t="shared" ref="E11:E30" si="0">SUM(F11:H11)</f>
        <v>0</v>
      </c>
      <c r="F11" s="271"/>
      <c r="G11" s="271"/>
      <c r="H11" s="271"/>
    </row>
    <row r="12" spans="1:8" ht="15.65" customHeight="1" x14ac:dyDescent="0.25">
      <c r="A12" s="1070" t="s">
        <v>1089</v>
      </c>
      <c r="B12" s="1071"/>
      <c r="C12" s="1071"/>
      <c r="D12" s="1072"/>
      <c r="E12" s="322">
        <f t="shared" si="0"/>
        <v>0</v>
      </c>
      <c r="F12" s="271"/>
      <c r="G12" s="271"/>
      <c r="H12" s="271"/>
    </row>
    <row r="13" spans="1:8" ht="15.65" customHeight="1" x14ac:dyDescent="0.25">
      <c r="A13" s="1073" t="s">
        <v>1090</v>
      </c>
      <c r="B13" s="1074"/>
      <c r="C13" s="1074"/>
      <c r="D13" s="1075"/>
      <c r="E13" s="322">
        <f t="shared" si="0"/>
        <v>0</v>
      </c>
      <c r="F13" s="271"/>
      <c r="G13" s="271"/>
      <c r="H13" s="271"/>
    </row>
    <row r="14" spans="1:8" ht="15.65" customHeight="1" x14ac:dyDescent="0.25">
      <c r="A14" s="1070" t="s">
        <v>1091</v>
      </c>
      <c r="B14" s="1071"/>
      <c r="C14" s="1071"/>
      <c r="D14" s="1072"/>
      <c r="E14" s="322">
        <f t="shared" si="0"/>
        <v>0</v>
      </c>
      <c r="F14" s="271"/>
      <c r="G14" s="271"/>
      <c r="H14" s="271"/>
    </row>
    <row r="15" spans="1:8" ht="15.65" customHeight="1" x14ac:dyDescent="0.25">
      <c r="A15" s="1073" t="s">
        <v>1620</v>
      </c>
      <c r="B15" s="1074"/>
      <c r="C15" s="1074"/>
      <c r="D15" s="1075"/>
      <c r="E15" s="322">
        <f t="shared" si="0"/>
        <v>0</v>
      </c>
      <c r="F15" s="271"/>
      <c r="G15" s="271"/>
      <c r="H15" s="271"/>
    </row>
    <row r="16" spans="1:8" ht="15.65" customHeight="1" x14ac:dyDescent="0.25">
      <c r="A16" s="1070" t="s">
        <v>1092</v>
      </c>
      <c r="B16" s="1071"/>
      <c r="C16" s="1071"/>
      <c r="D16" s="1072"/>
      <c r="E16" s="322">
        <f t="shared" si="0"/>
        <v>0</v>
      </c>
      <c r="F16" s="271"/>
      <c r="G16" s="271"/>
      <c r="H16" s="271"/>
    </row>
    <row r="17" spans="1:8" ht="15.65" customHeight="1" x14ac:dyDescent="0.25">
      <c r="A17" s="1073" t="s">
        <v>1621</v>
      </c>
      <c r="B17" s="1074"/>
      <c r="C17" s="1074"/>
      <c r="D17" s="1075"/>
      <c r="E17" s="322">
        <f t="shared" si="0"/>
        <v>0</v>
      </c>
      <c r="F17" s="271"/>
      <c r="G17" s="271"/>
      <c r="H17" s="271"/>
    </row>
    <row r="18" spans="1:8" ht="15.65" customHeight="1" x14ac:dyDescent="0.25">
      <c r="A18" s="1070" t="s">
        <v>1622</v>
      </c>
      <c r="B18" s="1071"/>
      <c r="C18" s="1071"/>
      <c r="D18" s="1072"/>
      <c r="E18" s="322">
        <f t="shared" si="0"/>
        <v>0</v>
      </c>
      <c r="F18" s="271"/>
      <c r="G18" s="271"/>
      <c r="H18" s="271"/>
    </row>
    <row r="19" spans="1:8" ht="15.65" customHeight="1" x14ac:dyDescent="0.25">
      <c r="A19" s="1073" t="s">
        <v>1093</v>
      </c>
      <c r="B19" s="1074"/>
      <c r="C19" s="1074"/>
      <c r="D19" s="1075"/>
      <c r="E19" s="322">
        <f t="shared" si="0"/>
        <v>0</v>
      </c>
      <c r="F19" s="271"/>
      <c r="G19" s="271"/>
      <c r="H19" s="271"/>
    </row>
    <row r="20" spans="1:8" ht="15.65" customHeight="1" x14ac:dyDescent="0.25">
      <c r="A20" s="1070" t="s">
        <v>1094</v>
      </c>
      <c r="B20" s="1071"/>
      <c r="C20" s="1071"/>
      <c r="D20" s="1072"/>
      <c r="E20" s="322">
        <f t="shared" si="0"/>
        <v>0</v>
      </c>
      <c r="F20" s="271"/>
      <c r="G20" s="271"/>
      <c r="H20" s="271"/>
    </row>
    <row r="21" spans="1:8" ht="15.65" customHeight="1" x14ac:dyDescent="0.25">
      <c r="A21" s="1073" t="s">
        <v>1095</v>
      </c>
      <c r="B21" s="1074"/>
      <c r="C21" s="1074"/>
      <c r="D21" s="1075"/>
      <c r="E21" s="322">
        <f t="shared" si="0"/>
        <v>0</v>
      </c>
      <c r="F21" s="271"/>
      <c r="G21" s="271"/>
      <c r="H21" s="271"/>
    </row>
    <row r="22" spans="1:8" ht="15.65" customHeight="1" x14ac:dyDescent="0.25">
      <c r="A22" s="1070" t="s">
        <v>1096</v>
      </c>
      <c r="B22" s="1071"/>
      <c r="C22" s="1071"/>
      <c r="D22" s="1072"/>
      <c r="E22" s="322">
        <f t="shared" si="0"/>
        <v>0</v>
      </c>
      <c r="F22" s="271"/>
      <c r="G22" s="271"/>
      <c r="H22" s="271"/>
    </row>
    <row r="23" spans="1:8" ht="15.65" customHeight="1" x14ac:dyDescent="0.25">
      <c r="A23" s="1073" t="s">
        <v>1097</v>
      </c>
      <c r="B23" s="1074"/>
      <c r="C23" s="1074"/>
      <c r="D23" s="1075"/>
      <c r="E23" s="322">
        <f t="shared" si="0"/>
        <v>0</v>
      </c>
      <c r="F23" s="271"/>
      <c r="G23" s="271"/>
      <c r="H23" s="271"/>
    </row>
    <row r="24" spans="1:8" ht="15.65" customHeight="1" x14ac:dyDescent="0.25">
      <c r="A24" s="1070" t="s">
        <v>1098</v>
      </c>
      <c r="B24" s="1071"/>
      <c r="C24" s="1071"/>
      <c r="D24" s="1072"/>
      <c r="E24" s="322">
        <f t="shared" si="0"/>
        <v>0</v>
      </c>
      <c r="F24" s="271"/>
      <c r="G24" s="271"/>
      <c r="H24" s="271"/>
    </row>
    <row r="25" spans="1:8" ht="15.65" customHeight="1" x14ac:dyDescent="0.25">
      <c r="A25" s="1073" t="s">
        <v>1099</v>
      </c>
      <c r="B25" s="1074"/>
      <c r="C25" s="1074"/>
      <c r="D25" s="1075"/>
      <c r="E25" s="322">
        <f t="shared" si="0"/>
        <v>0</v>
      </c>
      <c r="F25" s="271"/>
      <c r="G25" s="271"/>
      <c r="H25" s="271"/>
    </row>
    <row r="26" spans="1:8" ht="15.65" customHeight="1" x14ac:dyDescent="0.25">
      <c r="A26" s="1070" t="s">
        <v>1100</v>
      </c>
      <c r="B26" s="1071"/>
      <c r="C26" s="1071"/>
      <c r="D26" s="1072"/>
      <c r="E26" s="322">
        <f t="shared" si="0"/>
        <v>0</v>
      </c>
      <c r="F26" s="271"/>
      <c r="G26" s="271"/>
      <c r="H26" s="271"/>
    </row>
    <row r="27" spans="1:8" ht="15.65" customHeight="1" x14ac:dyDescent="0.25">
      <c r="A27" s="1073" t="s">
        <v>1101</v>
      </c>
      <c r="B27" s="1074"/>
      <c r="C27" s="1074"/>
      <c r="D27" s="1075"/>
      <c r="E27" s="322">
        <f t="shared" si="0"/>
        <v>0</v>
      </c>
      <c r="F27" s="271"/>
      <c r="G27" s="271"/>
      <c r="H27" s="271"/>
    </row>
    <row r="28" spans="1:8" ht="15.65" customHeight="1" x14ac:dyDescent="0.25">
      <c r="A28" s="1070" t="s">
        <v>1102</v>
      </c>
      <c r="B28" s="1071"/>
      <c r="C28" s="1071"/>
      <c r="D28" s="1072"/>
      <c r="E28" s="322">
        <f t="shared" si="0"/>
        <v>0</v>
      </c>
      <c r="F28" s="271"/>
      <c r="G28" s="271"/>
      <c r="H28" s="271"/>
    </row>
    <row r="29" spans="1:8" ht="15.65" customHeight="1" x14ac:dyDescent="0.25">
      <c r="A29" s="1073" t="s">
        <v>1103</v>
      </c>
      <c r="B29" s="1074"/>
      <c r="C29" s="1074"/>
      <c r="D29" s="1075"/>
      <c r="E29" s="322">
        <f t="shared" si="0"/>
        <v>0</v>
      </c>
      <c r="F29" s="271"/>
      <c r="G29" s="271"/>
      <c r="H29" s="271"/>
    </row>
    <row r="30" spans="1:8" ht="15.65" customHeight="1" thickBot="1" x14ac:dyDescent="0.3">
      <c r="A30" s="1070" t="s">
        <v>1104</v>
      </c>
      <c r="B30" s="1071"/>
      <c r="C30" s="1071"/>
      <c r="D30" s="1072"/>
      <c r="E30" s="274">
        <f t="shared" si="0"/>
        <v>0</v>
      </c>
      <c r="F30" s="272"/>
      <c r="G30" s="272"/>
      <c r="H30" s="272"/>
    </row>
    <row r="31" spans="1:8" ht="15.65" customHeight="1" thickBot="1" x14ac:dyDescent="0.35">
      <c r="A31" s="1466" t="s">
        <v>303</v>
      </c>
      <c r="B31" s="1467"/>
      <c r="C31" s="1467"/>
      <c r="D31" s="1468"/>
      <c r="E31" s="349">
        <f>SUM(E9:E30)</f>
        <v>0</v>
      </c>
      <c r="F31" s="349">
        <f>SUM(F9:F30)</f>
        <v>0</v>
      </c>
      <c r="G31" s="349">
        <f>SUM(G9:G30)</f>
        <v>0</v>
      </c>
      <c r="H31" s="349">
        <f>SUM(H9:H30)</f>
        <v>0</v>
      </c>
    </row>
    <row r="32" spans="1:8" ht="20.25" customHeight="1" x14ac:dyDescent="0.3">
      <c r="A32" s="1628" t="s">
        <v>1105</v>
      </c>
      <c r="B32" s="1628"/>
      <c r="C32" s="1628"/>
      <c r="D32" s="1628"/>
      <c r="E32" s="1628"/>
      <c r="F32" s="1628"/>
      <c r="G32" s="1628"/>
      <c r="H32" s="1628"/>
    </row>
    <row r="33" spans="1:8" x14ac:dyDescent="0.25">
      <c r="A33" s="1396" t="s">
        <v>1106</v>
      </c>
      <c r="B33" s="1396"/>
      <c r="C33" s="1396"/>
      <c r="D33" s="1396"/>
      <c r="E33" s="1396"/>
      <c r="F33" s="1396"/>
      <c r="G33" s="1396"/>
      <c r="H33" s="1396"/>
    </row>
    <row r="34" spans="1:8" ht="24.75" customHeight="1" thickBot="1" x14ac:dyDescent="0.35">
      <c r="A34" s="1629" t="s">
        <v>485</v>
      </c>
      <c r="B34" s="1629"/>
      <c r="C34" s="1629"/>
      <c r="D34" s="1629"/>
      <c r="E34" s="1629"/>
      <c r="F34" s="1629"/>
      <c r="G34" s="1629"/>
      <c r="H34" s="1629"/>
    </row>
    <row r="35" spans="1:8" ht="25.5" customHeight="1" thickBot="1" x14ac:dyDescent="0.3">
      <c r="A35" s="1473" t="s">
        <v>2132</v>
      </c>
      <c r="B35" s="1474"/>
      <c r="C35" s="1474"/>
      <c r="D35" s="1474"/>
      <c r="E35" s="1474"/>
      <c r="F35" s="1627"/>
      <c r="G35" s="1473" t="s">
        <v>2133</v>
      </c>
      <c r="H35" s="1627"/>
    </row>
    <row r="36" spans="1:8" ht="15.4" customHeight="1" x14ac:dyDescent="0.25">
      <c r="A36" s="1205"/>
      <c r="B36" s="1253"/>
      <c r="C36" s="1253"/>
      <c r="D36" s="1253"/>
      <c r="E36" s="1253"/>
      <c r="F36" s="1206"/>
      <c r="G36" s="1205">
        <v>0</v>
      </c>
      <c r="H36" s="1206"/>
    </row>
    <row r="37" spans="1:8" ht="15.4" customHeight="1" x14ac:dyDescent="0.25">
      <c r="A37" s="1191"/>
      <c r="B37" s="1254"/>
      <c r="C37" s="1254"/>
      <c r="D37" s="1254"/>
      <c r="E37" s="1254"/>
      <c r="F37" s="1192"/>
      <c r="G37" s="1191">
        <v>0</v>
      </c>
      <c r="H37" s="1192"/>
    </row>
    <row r="38" spans="1:8" ht="15.4" customHeight="1" x14ac:dyDescent="0.25">
      <c r="A38" s="1205"/>
      <c r="B38" s="1253"/>
      <c r="C38" s="1253"/>
      <c r="D38" s="1253"/>
      <c r="E38" s="1253"/>
      <c r="F38" s="1206"/>
      <c r="G38" s="1191">
        <v>0</v>
      </c>
      <c r="H38" s="1192"/>
    </row>
    <row r="39" spans="1:8" ht="15.4" customHeight="1" x14ac:dyDescent="0.25">
      <c r="A39" s="1191"/>
      <c r="B39" s="1254"/>
      <c r="C39" s="1254"/>
      <c r="D39" s="1254"/>
      <c r="E39" s="1254"/>
      <c r="F39" s="1192"/>
      <c r="G39" s="1191">
        <v>0</v>
      </c>
      <c r="H39" s="1192"/>
    </row>
    <row r="40" spans="1:8" ht="15.4" customHeight="1" x14ac:dyDescent="0.25">
      <c r="A40" s="1205"/>
      <c r="B40" s="1253"/>
      <c r="C40" s="1253"/>
      <c r="D40" s="1253"/>
      <c r="E40" s="1253"/>
      <c r="F40" s="1206"/>
      <c r="G40" s="1191">
        <v>0</v>
      </c>
      <c r="H40" s="1192"/>
    </row>
    <row r="41" spans="1:8" ht="15.4" customHeight="1" x14ac:dyDescent="0.25">
      <c r="A41" s="1191"/>
      <c r="B41" s="1254"/>
      <c r="C41" s="1254"/>
      <c r="D41" s="1254"/>
      <c r="E41" s="1254"/>
      <c r="F41" s="1192"/>
      <c r="G41" s="1191">
        <v>0</v>
      </c>
      <c r="H41" s="1192"/>
    </row>
    <row r="42" spans="1:8" ht="15.4" customHeight="1" x14ac:dyDescent="0.25">
      <c r="A42" s="1205"/>
      <c r="B42" s="1253"/>
      <c r="C42" s="1253"/>
      <c r="D42" s="1253"/>
      <c r="E42" s="1253"/>
      <c r="F42" s="1206"/>
      <c r="G42" s="1191">
        <v>0</v>
      </c>
      <c r="H42" s="1192"/>
    </row>
    <row r="43" spans="1:8" ht="15.4" customHeight="1" x14ac:dyDescent="0.25">
      <c r="A43" s="1191"/>
      <c r="B43" s="1254"/>
      <c r="C43" s="1254"/>
      <c r="D43" s="1254"/>
      <c r="E43" s="1254"/>
      <c r="F43" s="1192"/>
      <c r="G43" s="1191">
        <v>0</v>
      </c>
      <c r="H43" s="1192"/>
    </row>
    <row r="44" spans="1:8" ht="15.4" customHeight="1" x14ac:dyDescent="0.25">
      <c r="A44" s="1205"/>
      <c r="B44" s="1253"/>
      <c r="C44" s="1253"/>
      <c r="D44" s="1253"/>
      <c r="E44" s="1253"/>
      <c r="F44" s="1206"/>
      <c r="G44" s="1191">
        <v>0</v>
      </c>
      <c r="H44" s="1192"/>
    </row>
    <row r="45" spans="1:8" ht="15.4" customHeight="1" thickBot="1" x14ac:dyDescent="0.3">
      <c r="A45" s="1191"/>
      <c r="B45" s="1254"/>
      <c r="C45" s="1254"/>
      <c r="D45" s="1254"/>
      <c r="E45" s="1254"/>
      <c r="F45" s="1192"/>
      <c r="G45" s="1523">
        <v>0</v>
      </c>
      <c r="H45" s="1524"/>
    </row>
    <row r="46" spans="1:8" ht="15.4" customHeight="1" thickBot="1" x14ac:dyDescent="0.35">
      <c r="A46" s="1077" t="s">
        <v>303</v>
      </c>
      <c r="B46" s="1078"/>
      <c r="C46" s="1078"/>
      <c r="D46" s="1078"/>
      <c r="E46" s="1078"/>
      <c r="F46" s="1079"/>
      <c r="G46" s="1186">
        <f>SUM(G36:H45)</f>
        <v>0</v>
      </c>
      <c r="H46" s="1187"/>
    </row>
  </sheetData>
  <mergeCells count="60">
    <mergeCell ref="A25:D25"/>
    <mergeCell ref="A31:D31"/>
    <mergeCell ref="G1:H1"/>
    <mergeCell ref="G2:H2"/>
    <mergeCell ref="E7:E8"/>
    <mergeCell ref="F7:F8"/>
    <mergeCell ref="A3:H3"/>
    <mergeCell ref="A4:H4"/>
    <mergeCell ref="A5:H5"/>
    <mergeCell ref="G7:G8"/>
    <mergeCell ref="H7:H8"/>
    <mergeCell ref="A30:D30"/>
    <mergeCell ref="A29:D29"/>
    <mergeCell ref="A28:D28"/>
    <mergeCell ref="A27:D27"/>
    <mergeCell ref="A26:D26"/>
    <mergeCell ref="A11:D11"/>
    <mergeCell ref="A10:D10"/>
    <mergeCell ref="A24:D24"/>
    <mergeCell ref="A7:D8"/>
    <mergeCell ref="A23:D23"/>
    <mergeCell ref="A22:D22"/>
    <mergeCell ref="A21:D21"/>
    <mergeCell ref="A20:D20"/>
    <mergeCell ref="A19:D19"/>
    <mergeCell ref="A18:D18"/>
    <mergeCell ref="A17:D17"/>
    <mergeCell ref="A16:D16"/>
    <mergeCell ref="G40:H40"/>
    <mergeCell ref="A40:F40"/>
    <mergeCell ref="A9:D9"/>
    <mergeCell ref="A46:F46"/>
    <mergeCell ref="A43:F43"/>
    <mergeCell ref="A33:H33"/>
    <mergeCell ref="A32:H32"/>
    <mergeCell ref="G35:H35"/>
    <mergeCell ref="G36:H36"/>
    <mergeCell ref="G43:H43"/>
    <mergeCell ref="G45:H45"/>
    <mergeCell ref="A34:H34"/>
    <mergeCell ref="A15:D15"/>
    <mergeCell ref="A14:D14"/>
    <mergeCell ref="A13:D13"/>
    <mergeCell ref="A12:D12"/>
    <mergeCell ref="G46:H46"/>
    <mergeCell ref="A35:F35"/>
    <mergeCell ref="A36:F36"/>
    <mergeCell ref="A37:F37"/>
    <mergeCell ref="A38:F38"/>
    <mergeCell ref="A39:F39"/>
    <mergeCell ref="A41:F41"/>
    <mergeCell ref="A42:F42"/>
    <mergeCell ref="G42:H42"/>
    <mergeCell ref="G44:H44"/>
    <mergeCell ref="G37:H37"/>
    <mergeCell ref="G38:H38"/>
    <mergeCell ref="G39:H39"/>
    <mergeCell ref="G41:H41"/>
    <mergeCell ref="A44:F44"/>
    <mergeCell ref="A45:F45"/>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4"/>
  <dimension ref="A1:I385"/>
  <sheetViews>
    <sheetView workbookViewId="0">
      <selection activeCell="H9" sqref="H9:I9"/>
    </sheetView>
  </sheetViews>
  <sheetFormatPr defaultRowHeight="12.5" x14ac:dyDescent="0.25"/>
  <sheetData>
    <row r="1" spans="1:9" x14ac:dyDescent="0.25">
      <c r="A1" s="619">
        <f>Title!B12</f>
        <v>0</v>
      </c>
      <c r="B1" s="2"/>
      <c r="C1" s="2"/>
      <c r="D1" s="2"/>
      <c r="E1" s="2"/>
      <c r="F1" s="2"/>
      <c r="G1" s="2"/>
      <c r="H1" s="957" t="str">
        <f>'82'!H1</f>
        <v>For The Year Ended</v>
      </c>
      <c r="I1" s="958"/>
    </row>
    <row r="2" spans="1:9" ht="13" thickBot="1" x14ac:dyDescent="0.3">
      <c r="A2" t="s">
        <v>8</v>
      </c>
      <c r="B2" s="2"/>
      <c r="C2" s="2"/>
      <c r="D2" s="2"/>
      <c r="E2" s="2"/>
      <c r="F2" s="2"/>
      <c r="G2" s="2"/>
      <c r="H2" s="959">
        <f>'62'!G2</f>
        <v>45657</v>
      </c>
      <c r="I2" s="960"/>
    </row>
    <row r="4" spans="1:9" ht="13" x14ac:dyDescent="0.3">
      <c r="A4" s="895" t="s">
        <v>585</v>
      </c>
      <c r="B4" s="895"/>
      <c r="C4" s="895"/>
      <c r="D4" s="895"/>
      <c r="E4" s="895"/>
      <c r="F4" s="895"/>
      <c r="G4" s="895"/>
      <c r="H4" s="895"/>
      <c r="I4" s="895"/>
    </row>
    <row r="5" spans="1:9" x14ac:dyDescent="0.25">
      <c r="A5" s="1103" t="s">
        <v>586</v>
      </c>
      <c r="B5" s="1103"/>
      <c r="C5" s="1103"/>
      <c r="D5" s="1103"/>
      <c r="E5" s="1103"/>
      <c r="F5" s="1103"/>
      <c r="G5" s="1103"/>
      <c r="H5" s="1103"/>
      <c r="I5" s="1103"/>
    </row>
    <row r="6" spans="1:9" ht="25.5" customHeight="1" thickBot="1" x14ac:dyDescent="0.35">
      <c r="A6" s="1102" t="s">
        <v>1623</v>
      </c>
      <c r="B6" s="1102"/>
      <c r="C6" s="1102"/>
      <c r="D6" s="1102"/>
      <c r="E6" s="1102"/>
      <c r="F6" s="1102"/>
      <c r="G6" s="1102"/>
      <c r="H6" s="1102"/>
      <c r="I6" s="1102"/>
    </row>
    <row r="7" spans="1:9" x14ac:dyDescent="0.25">
      <c r="A7" s="1516" t="s">
        <v>2115</v>
      </c>
      <c r="B7" s="1095"/>
      <c r="C7" s="1095"/>
      <c r="D7" s="1095"/>
      <c r="E7" s="1095"/>
      <c r="F7" s="1095"/>
      <c r="G7" s="1096"/>
      <c r="H7" s="1094" t="s">
        <v>2131</v>
      </c>
      <c r="I7" s="1517"/>
    </row>
    <row r="8" spans="1:9" ht="25.5" customHeight="1" thickBot="1" x14ac:dyDescent="0.3">
      <c r="A8" s="1518"/>
      <c r="B8" s="1098"/>
      <c r="C8" s="1098"/>
      <c r="D8" s="1098"/>
      <c r="E8" s="1098"/>
      <c r="F8" s="1098"/>
      <c r="G8" s="1099"/>
      <c r="H8" s="1097"/>
      <c r="I8" s="1519"/>
    </row>
    <row r="9" spans="1:9" x14ac:dyDescent="0.25">
      <c r="A9" s="1203"/>
      <c r="B9" s="949"/>
      <c r="C9" s="949"/>
      <c r="D9" s="949"/>
      <c r="E9" s="949"/>
      <c r="F9" s="949"/>
      <c r="G9" s="1204"/>
      <c r="H9" s="1205"/>
      <c r="I9" s="1206"/>
    </row>
    <row r="10" spans="1:9" x14ac:dyDescent="0.25">
      <c r="A10" s="1188"/>
      <c r="B10" s="1189"/>
      <c r="C10" s="1189"/>
      <c r="D10" s="1189"/>
      <c r="E10" s="1189"/>
      <c r="F10" s="1189"/>
      <c r="G10" s="1190"/>
      <c r="H10" s="1191"/>
      <c r="I10" s="1192"/>
    </row>
    <row r="11" spans="1:9" x14ac:dyDescent="0.25">
      <c r="A11" s="1188"/>
      <c r="B11" s="1189"/>
      <c r="C11" s="1189"/>
      <c r="D11" s="1189"/>
      <c r="E11" s="1189"/>
      <c r="F11" s="1189"/>
      <c r="G11" s="1190"/>
      <c r="H11" s="1205"/>
      <c r="I11" s="1206"/>
    </row>
    <row r="12" spans="1:9" x14ac:dyDescent="0.25">
      <c r="A12" s="1188"/>
      <c r="B12" s="1189"/>
      <c r="C12" s="1189"/>
      <c r="D12" s="1189"/>
      <c r="E12" s="1189"/>
      <c r="F12" s="1189"/>
      <c r="G12" s="1190"/>
      <c r="H12" s="1191"/>
      <c r="I12" s="1192"/>
    </row>
    <row r="13" spans="1:9" x14ac:dyDescent="0.25">
      <c r="A13" s="1188"/>
      <c r="B13" s="1189"/>
      <c r="C13" s="1189"/>
      <c r="D13" s="1189"/>
      <c r="E13" s="1189"/>
      <c r="F13" s="1189"/>
      <c r="G13" s="1190"/>
      <c r="H13" s="1191"/>
      <c r="I13" s="1192"/>
    </row>
    <row r="14" spans="1:9" x14ac:dyDescent="0.25">
      <c r="A14" s="1188"/>
      <c r="B14" s="1189"/>
      <c r="C14" s="1189"/>
      <c r="D14" s="1189"/>
      <c r="E14" s="1189"/>
      <c r="F14" s="1189"/>
      <c r="G14" s="1190"/>
      <c r="H14" s="1191"/>
      <c r="I14" s="1192"/>
    </row>
    <row r="15" spans="1:9" x14ac:dyDescent="0.25">
      <c r="A15" s="1188"/>
      <c r="B15" s="1189"/>
      <c r="C15" s="1189"/>
      <c r="D15" s="1189"/>
      <c r="E15" s="1189"/>
      <c r="F15" s="1189"/>
      <c r="G15" s="1190"/>
      <c r="H15" s="1191"/>
      <c r="I15" s="1192"/>
    </row>
    <row r="16" spans="1:9" x14ac:dyDescent="0.25">
      <c r="A16" s="1188"/>
      <c r="B16" s="1189"/>
      <c r="C16" s="1189"/>
      <c r="D16" s="1189"/>
      <c r="E16" s="1189"/>
      <c r="F16" s="1189"/>
      <c r="G16" s="1190"/>
      <c r="H16" s="1191"/>
      <c r="I16" s="1192"/>
    </row>
    <row r="17" spans="1:9" x14ac:dyDescent="0.25">
      <c r="A17" s="1188"/>
      <c r="B17" s="1189"/>
      <c r="C17" s="1189"/>
      <c r="D17" s="1189"/>
      <c r="E17" s="1189"/>
      <c r="F17" s="1189"/>
      <c r="G17" s="1190"/>
      <c r="H17" s="1191"/>
      <c r="I17" s="1192"/>
    </row>
    <row r="18" spans="1:9" x14ac:dyDescent="0.25">
      <c r="A18" s="1188"/>
      <c r="B18" s="1189"/>
      <c r="C18" s="1189"/>
      <c r="D18" s="1189"/>
      <c r="E18" s="1189"/>
      <c r="F18" s="1189"/>
      <c r="G18" s="1190"/>
      <c r="H18" s="1191"/>
      <c r="I18" s="1192"/>
    </row>
    <row r="19" spans="1:9" x14ac:dyDescent="0.25">
      <c r="A19" s="1188"/>
      <c r="B19" s="1189"/>
      <c r="C19" s="1189"/>
      <c r="D19" s="1189"/>
      <c r="E19" s="1189"/>
      <c r="F19" s="1189"/>
      <c r="G19" s="1190"/>
      <c r="H19" s="1191"/>
      <c r="I19" s="1192"/>
    </row>
    <row r="20" spans="1:9" x14ac:dyDescent="0.25">
      <c r="A20" s="1188"/>
      <c r="B20" s="1189"/>
      <c r="C20" s="1189"/>
      <c r="D20" s="1189"/>
      <c r="E20" s="1189"/>
      <c r="F20" s="1189"/>
      <c r="G20" s="1190"/>
      <c r="H20" s="1191"/>
      <c r="I20" s="1192"/>
    </row>
    <row r="21" spans="1:9" x14ac:dyDescent="0.25">
      <c r="A21" s="1188"/>
      <c r="B21" s="1189"/>
      <c r="C21" s="1189"/>
      <c r="D21" s="1189"/>
      <c r="E21" s="1189"/>
      <c r="F21" s="1189"/>
      <c r="G21" s="1190"/>
      <c r="H21" s="1191"/>
      <c r="I21" s="1192"/>
    </row>
    <row r="22" spans="1:9" x14ac:dyDescent="0.25">
      <c r="A22" s="1188"/>
      <c r="B22" s="1189"/>
      <c r="C22" s="1189"/>
      <c r="D22" s="1189"/>
      <c r="E22" s="1189"/>
      <c r="F22" s="1189"/>
      <c r="G22" s="1190"/>
      <c r="H22" s="1191"/>
      <c r="I22" s="1192"/>
    </row>
    <row r="23" spans="1:9" x14ac:dyDescent="0.25">
      <c r="A23" s="1188"/>
      <c r="B23" s="1189"/>
      <c r="C23" s="1189"/>
      <c r="D23" s="1189"/>
      <c r="E23" s="1189"/>
      <c r="F23" s="1189"/>
      <c r="G23" s="1190"/>
      <c r="H23" s="1191"/>
      <c r="I23" s="1192"/>
    </row>
    <row r="24" spans="1:9" x14ac:dyDescent="0.25">
      <c r="A24" s="1188"/>
      <c r="B24" s="1189"/>
      <c r="C24" s="1189"/>
      <c r="D24" s="1189"/>
      <c r="E24" s="1189"/>
      <c r="F24" s="1189"/>
      <c r="G24" s="1190"/>
      <c r="H24" s="1191"/>
      <c r="I24" s="1192"/>
    </row>
    <row r="25" spans="1:9" x14ac:dyDescent="0.25">
      <c r="A25" s="1188"/>
      <c r="B25" s="1189"/>
      <c r="C25" s="1189"/>
      <c r="D25" s="1189"/>
      <c r="E25" s="1189"/>
      <c r="F25" s="1189"/>
      <c r="G25" s="1190"/>
      <c r="H25" s="1191"/>
      <c r="I25" s="1192"/>
    </row>
    <row r="26" spans="1:9" x14ac:dyDescent="0.25">
      <c r="A26" s="1188"/>
      <c r="B26" s="1189"/>
      <c r="C26" s="1189"/>
      <c r="D26" s="1189"/>
      <c r="E26" s="1189"/>
      <c r="F26" s="1189"/>
      <c r="G26" s="1190"/>
      <c r="H26" s="1191"/>
      <c r="I26" s="1192"/>
    </row>
    <row r="27" spans="1:9" x14ac:dyDescent="0.25">
      <c r="A27" s="1188"/>
      <c r="B27" s="1189"/>
      <c r="C27" s="1189"/>
      <c r="D27" s="1189"/>
      <c r="E27" s="1189"/>
      <c r="F27" s="1189"/>
      <c r="G27" s="1190"/>
      <c r="H27" s="1191"/>
      <c r="I27" s="1192"/>
    </row>
    <row r="28" spans="1:9" x14ac:dyDescent="0.25">
      <c r="A28" s="1188"/>
      <c r="B28" s="1189"/>
      <c r="C28" s="1189"/>
      <c r="D28" s="1189"/>
      <c r="E28" s="1189"/>
      <c r="F28" s="1189"/>
      <c r="G28" s="1190"/>
      <c r="H28" s="1191"/>
      <c r="I28" s="1192"/>
    </row>
    <row r="29" spans="1:9" x14ac:dyDescent="0.25">
      <c r="A29" s="1188"/>
      <c r="B29" s="1189"/>
      <c r="C29" s="1189"/>
      <c r="D29" s="1189"/>
      <c r="E29" s="1189"/>
      <c r="F29" s="1189"/>
      <c r="G29" s="1190"/>
      <c r="H29" s="1191"/>
      <c r="I29" s="1192"/>
    </row>
    <row r="30" spans="1:9" x14ac:dyDescent="0.25">
      <c r="A30" s="1188"/>
      <c r="B30" s="1189"/>
      <c r="C30" s="1189"/>
      <c r="D30" s="1189"/>
      <c r="E30" s="1189"/>
      <c r="F30" s="1189"/>
      <c r="G30" s="1190"/>
      <c r="H30" s="1191"/>
      <c r="I30" s="1192"/>
    </row>
    <row r="31" spans="1:9" x14ac:dyDescent="0.25">
      <c r="A31" s="1188"/>
      <c r="B31" s="1189"/>
      <c r="C31" s="1189"/>
      <c r="D31" s="1189"/>
      <c r="E31" s="1189"/>
      <c r="F31" s="1189"/>
      <c r="G31" s="1190"/>
      <c r="H31" s="1191"/>
      <c r="I31" s="1192"/>
    </row>
    <row r="32" spans="1:9" x14ac:dyDescent="0.25">
      <c r="A32" s="1188"/>
      <c r="B32" s="1189"/>
      <c r="C32" s="1189"/>
      <c r="D32" s="1189"/>
      <c r="E32" s="1189"/>
      <c r="F32" s="1189"/>
      <c r="G32" s="1190"/>
      <c r="H32" s="1191"/>
      <c r="I32" s="1192"/>
    </row>
    <row r="33" spans="1:9" x14ac:dyDescent="0.25">
      <c r="A33" s="1188"/>
      <c r="B33" s="1189"/>
      <c r="C33" s="1189"/>
      <c r="D33" s="1189"/>
      <c r="E33" s="1189"/>
      <c r="F33" s="1189"/>
      <c r="G33" s="1190"/>
      <c r="H33" s="1191"/>
      <c r="I33" s="1192"/>
    </row>
    <row r="34" spans="1:9" x14ac:dyDescent="0.25">
      <c r="A34" s="1188"/>
      <c r="B34" s="1189"/>
      <c r="C34" s="1189"/>
      <c r="D34" s="1189"/>
      <c r="E34" s="1189"/>
      <c r="F34" s="1189"/>
      <c r="G34" s="1190"/>
      <c r="H34" s="1191"/>
      <c r="I34" s="1192"/>
    </row>
    <row r="35" spans="1:9" x14ac:dyDescent="0.25">
      <c r="A35" s="1188"/>
      <c r="B35" s="1189"/>
      <c r="C35" s="1189"/>
      <c r="D35" s="1189"/>
      <c r="E35" s="1189"/>
      <c r="F35" s="1189"/>
      <c r="G35" s="1190"/>
      <c r="H35" s="1191"/>
      <c r="I35" s="1192"/>
    </row>
    <row r="36" spans="1:9" x14ac:dyDescent="0.25">
      <c r="A36" s="1188"/>
      <c r="B36" s="1189"/>
      <c r="C36" s="1189"/>
      <c r="D36" s="1189"/>
      <c r="E36" s="1189"/>
      <c r="F36" s="1189"/>
      <c r="G36" s="1190"/>
      <c r="H36" s="1191"/>
      <c r="I36" s="1192"/>
    </row>
    <row r="37" spans="1:9" x14ac:dyDescent="0.25">
      <c r="A37" s="1188"/>
      <c r="B37" s="1189"/>
      <c r="C37" s="1189"/>
      <c r="D37" s="1189"/>
      <c r="E37" s="1189"/>
      <c r="F37" s="1189"/>
      <c r="G37" s="1190"/>
      <c r="H37" s="1191"/>
      <c r="I37" s="1192"/>
    </row>
    <row r="38" spans="1:9" x14ac:dyDescent="0.25">
      <c r="A38" s="1188"/>
      <c r="B38" s="1189"/>
      <c r="C38" s="1189"/>
      <c r="D38" s="1189"/>
      <c r="E38" s="1189"/>
      <c r="F38" s="1189"/>
      <c r="G38" s="1190"/>
      <c r="H38" s="1191"/>
      <c r="I38" s="1192"/>
    </row>
    <row r="39" spans="1:9" x14ac:dyDescent="0.25">
      <c r="A39" s="1188"/>
      <c r="B39" s="1189"/>
      <c r="C39" s="1189"/>
      <c r="D39" s="1189"/>
      <c r="E39" s="1189"/>
      <c r="F39" s="1189"/>
      <c r="G39" s="1190"/>
      <c r="H39" s="1191"/>
      <c r="I39" s="1192"/>
    </row>
    <row r="40" spans="1:9" x14ac:dyDescent="0.25">
      <c r="A40" s="1188"/>
      <c r="B40" s="1189"/>
      <c r="C40" s="1189"/>
      <c r="D40" s="1189"/>
      <c r="E40" s="1189"/>
      <c r="F40" s="1189"/>
      <c r="G40" s="1190"/>
      <c r="H40" s="1191"/>
      <c r="I40" s="1192"/>
    </row>
    <row r="41" spans="1:9" x14ac:dyDescent="0.25">
      <c r="A41" s="1188"/>
      <c r="B41" s="1189"/>
      <c r="C41" s="1189"/>
      <c r="D41" s="1189"/>
      <c r="E41" s="1189"/>
      <c r="F41" s="1189"/>
      <c r="G41" s="1190"/>
      <c r="H41" s="1191"/>
      <c r="I41" s="1192"/>
    </row>
    <row r="42" spans="1:9" x14ac:dyDescent="0.25">
      <c r="A42" s="1188"/>
      <c r="B42" s="1189"/>
      <c r="C42" s="1189"/>
      <c r="D42" s="1189"/>
      <c r="E42" s="1189"/>
      <c r="F42" s="1189"/>
      <c r="G42" s="1190"/>
      <c r="H42" s="1191"/>
      <c r="I42" s="1192"/>
    </row>
    <row r="43" spans="1:9" x14ac:dyDescent="0.25">
      <c r="A43" s="1188"/>
      <c r="B43" s="1189"/>
      <c r="C43" s="1189"/>
      <c r="D43" s="1189"/>
      <c r="E43" s="1189"/>
      <c r="F43" s="1189"/>
      <c r="G43" s="1190"/>
      <c r="H43" s="1191"/>
      <c r="I43" s="1192"/>
    </row>
    <row r="44" spans="1:9" x14ac:dyDescent="0.25">
      <c r="A44" s="1188"/>
      <c r="B44" s="1189"/>
      <c r="C44" s="1189"/>
      <c r="D44" s="1189"/>
      <c r="E44" s="1189"/>
      <c r="F44" s="1189"/>
      <c r="G44" s="1190"/>
      <c r="H44" s="1191"/>
      <c r="I44" s="1192"/>
    </row>
    <row r="45" spans="1:9" x14ac:dyDescent="0.25">
      <c r="A45" s="1188"/>
      <c r="B45" s="1189"/>
      <c r="C45" s="1189"/>
      <c r="D45" s="1189"/>
      <c r="E45" s="1189"/>
      <c r="F45" s="1189"/>
      <c r="G45" s="1190"/>
      <c r="H45" s="1191"/>
      <c r="I45" s="1192"/>
    </row>
    <row r="46" spans="1:9" x14ac:dyDescent="0.25">
      <c r="A46" s="1188"/>
      <c r="B46" s="1189"/>
      <c r="C46" s="1189"/>
      <c r="D46" s="1189"/>
      <c r="E46" s="1189"/>
      <c r="F46" s="1189"/>
      <c r="G46" s="1190"/>
      <c r="H46" s="1191"/>
      <c r="I46" s="1192"/>
    </row>
    <row r="47" spans="1:9" x14ac:dyDescent="0.25">
      <c r="A47" s="1188"/>
      <c r="B47" s="1189"/>
      <c r="C47" s="1189"/>
      <c r="D47" s="1189"/>
      <c r="E47" s="1189"/>
      <c r="F47" s="1189"/>
      <c r="G47" s="1190"/>
      <c r="H47" s="1191"/>
      <c r="I47" s="1192"/>
    </row>
    <row r="48" spans="1:9" x14ac:dyDescent="0.25">
      <c r="A48" s="1188"/>
      <c r="B48" s="1189"/>
      <c r="C48" s="1189"/>
      <c r="D48" s="1189"/>
      <c r="E48" s="1189"/>
      <c r="F48" s="1189"/>
      <c r="G48" s="1190"/>
      <c r="H48" s="1191"/>
      <c r="I48" s="1192"/>
    </row>
    <row r="49" spans="1:9" x14ac:dyDescent="0.25">
      <c r="A49" s="1188"/>
      <c r="B49" s="1189"/>
      <c r="C49" s="1189"/>
      <c r="D49" s="1189"/>
      <c r="E49" s="1189"/>
      <c r="F49" s="1189"/>
      <c r="G49" s="1190"/>
      <c r="H49" s="1191"/>
      <c r="I49" s="1192"/>
    </row>
    <row r="50" spans="1:9" ht="13" thickBot="1" x14ac:dyDescent="0.3">
      <c r="A50" s="1546"/>
      <c r="B50" s="1554"/>
      <c r="C50" s="1554"/>
      <c r="D50" s="1554"/>
      <c r="E50" s="1554"/>
      <c r="F50" s="1554"/>
      <c r="G50" s="1547"/>
      <c r="H50" s="1523"/>
      <c r="I50" s="1524"/>
    </row>
    <row r="51" spans="1:9" x14ac:dyDescent="0.25">
      <c r="H51" s="238"/>
      <c r="I51" s="238"/>
    </row>
    <row r="52" spans="1:9" x14ac:dyDescent="0.25">
      <c r="H52" s="238"/>
      <c r="I52" s="238"/>
    </row>
    <row r="53" spans="1:9" x14ac:dyDescent="0.25">
      <c r="H53" s="238"/>
      <c r="I53" s="238"/>
    </row>
    <row r="54" spans="1:9" x14ac:dyDescent="0.25">
      <c r="H54" s="238"/>
      <c r="I54" s="238"/>
    </row>
    <row r="55" spans="1:9" x14ac:dyDescent="0.25">
      <c r="H55" s="238"/>
      <c r="I55" s="238"/>
    </row>
    <row r="56" spans="1:9" x14ac:dyDescent="0.25">
      <c r="H56" s="238"/>
      <c r="I56" s="238"/>
    </row>
    <row r="57" spans="1:9" x14ac:dyDescent="0.25">
      <c r="H57" s="238"/>
      <c r="I57" s="238"/>
    </row>
    <row r="58" spans="1:9" x14ac:dyDescent="0.25">
      <c r="H58" s="238"/>
      <c r="I58" s="238"/>
    </row>
    <row r="59" spans="1:9" x14ac:dyDescent="0.25">
      <c r="H59" s="238"/>
      <c r="I59" s="238"/>
    </row>
    <row r="60" spans="1:9" x14ac:dyDescent="0.25">
      <c r="H60" s="238"/>
      <c r="I60" s="238"/>
    </row>
    <row r="61" spans="1:9" x14ac:dyDescent="0.25">
      <c r="H61" s="238"/>
      <c r="I61" s="238"/>
    </row>
    <row r="62" spans="1:9" x14ac:dyDescent="0.25">
      <c r="H62" s="238"/>
      <c r="I62" s="238"/>
    </row>
    <row r="63" spans="1:9" x14ac:dyDescent="0.25">
      <c r="H63" s="238"/>
      <c r="I63" s="238"/>
    </row>
    <row r="64" spans="1:9" x14ac:dyDescent="0.25">
      <c r="H64" s="238"/>
      <c r="I64" s="238"/>
    </row>
    <row r="65" spans="8:9" x14ac:dyDescent="0.25">
      <c r="H65" s="238"/>
      <c r="I65" s="238"/>
    </row>
    <row r="66" spans="8:9" x14ac:dyDescent="0.25">
      <c r="H66" s="238"/>
      <c r="I66" s="238"/>
    </row>
    <row r="67" spans="8:9" x14ac:dyDescent="0.25">
      <c r="H67" s="238"/>
      <c r="I67" s="238"/>
    </row>
    <row r="68" spans="8:9" x14ac:dyDescent="0.25">
      <c r="H68" s="238"/>
      <c r="I68" s="238"/>
    </row>
    <row r="69" spans="8:9" x14ac:dyDescent="0.25">
      <c r="H69" s="238"/>
      <c r="I69" s="238"/>
    </row>
    <row r="70" spans="8:9" x14ac:dyDescent="0.25">
      <c r="H70" s="238"/>
      <c r="I70" s="238"/>
    </row>
    <row r="71" spans="8:9" x14ac:dyDescent="0.25">
      <c r="H71" s="238"/>
      <c r="I71" s="238"/>
    </row>
    <row r="72" spans="8:9" x14ac:dyDescent="0.25">
      <c r="H72" s="238"/>
      <c r="I72" s="238"/>
    </row>
    <row r="73" spans="8:9" x14ac:dyDescent="0.25">
      <c r="H73" s="238"/>
      <c r="I73" s="238"/>
    </row>
    <row r="74" spans="8:9" x14ac:dyDescent="0.25">
      <c r="H74" s="238"/>
      <c r="I74" s="238"/>
    </row>
    <row r="75" spans="8:9" x14ac:dyDescent="0.25">
      <c r="H75" s="238"/>
      <c r="I75" s="238"/>
    </row>
    <row r="76" spans="8:9" x14ac:dyDescent="0.25">
      <c r="H76" s="238"/>
      <c r="I76" s="238"/>
    </row>
    <row r="77" spans="8:9" x14ac:dyDescent="0.25">
      <c r="H77" s="238"/>
      <c r="I77" s="238"/>
    </row>
    <row r="78" spans="8:9" x14ac:dyDescent="0.25">
      <c r="H78" s="238"/>
      <c r="I78" s="238"/>
    </row>
    <row r="79" spans="8:9" x14ac:dyDescent="0.25">
      <c r="H79" s="238"/>
      <c r="I79" s="238"/>
    </row>
    <row r="80" spans="8:9" x14ac:dyDescent="0.25">
      <c r="H80" s="238"/>
      <c r="I80" s="238"/>
    </row>
    <row r="81" spans="8:9" x14ac:dyDescent="0.25">
      <c r="H81" s="238"/>
      <c r="I81" s="238"/>
    </row>
    <row r="82" spans="8:9" x14ac:dyDescent="0.25">
      <c r="H82" s="238"/>
      <c r="I82" s="238"/>
    </row>
    <row r="83" spans="8:9" x14ac:dyDescent="0.25">
      <c r="H83" s="238"/>
      <c r="I83" s="238"/>
    </row>
    <row r="84" spans="8:9" x14ac:dyDescent="0.25">
      <c r="H84" s="238"/>
      <c r="I84" s="238"/>
    </row>
    <row r="85" spans="8:9" x14ac:dyDescent="0.25">
      <c r="H85" s="238"/>
      <c r="I85" s="238"/>
    </row>
    <row r="86" spans="8:9" x14ac:dyDescent="0.25">
      <c r="H86" s="238"/>
      <c r="I86" s="238"/>
    </row>
    <row r="87" spans="8:9" x14ac:dyDescent="0.25">
      <c r="H87" s="238"/>
      <c r="I87" s="238"/>
    </row>
    <row r="88" spans="8:9" x14ac:dyDescent="0.25">
      <c r="H88" s="238"/>
      <c r="I88" s="238"/>
    </row>
    <row r="89" spans="8:9" x14ac:dyDescent="0.25">
      <c r="H89" s="238"/>
      <c r="I89" s="238"/>
    </row>
    <row r="90" spans="8:9" x14ac:dyDescent="0.25">
      <c r="H90" s="238"/>
      <c r="I90" s="238"/>
    </row>
    <row r="91" spans="8:9" x14ac:dyDescent="0.25">
      <c r="H91" s="238"/>
      <c r="I91" s="238"/>
    </row>
    <row r="92" spans="8:9" x14ac:dyDescent="0.25">
      <c r="H92" s="238"/>
      <c r="I92" s="238"/>
    </row>
    <row r="93" spans="8:9" x14ac:dyDescent="0.25">
      <c r="H93" s="238"/>
      <c r="I93" s="238"/>
    </row>
    <row r="94" spans="8:9" x14ac:dyDescent="0.25">
      <c r="H94" s="238"/>
      <c r="I94" s="238"/>
    </row>
    <row r="95" spans="8:9" x14ac:dyDescent="0.25">
      <c r="H95" s="238"/>
      <c r="I95" s="238"/>
    </row>
    <row r="96" spans="8:9" x14ac:dyDescent="0.25">
      <c r="H96" s="238"/>
      <c r="I96" s="238"/>
    </row>
    <row r="97" spans="8:9" x14ac:dyDescent="0.25">
      <c r="H97" s="238"/>
      <c r="I97" s="238"/>
    </row>
    <row r="98" spans="8:9" x14ac:dyDescent="0.25">
      <c r="H98" s="238"/>
      <c r="I98" s="238"/>
    </row>
    <row r="99" spans="8:9" x14ac:dyDescent="0.25">
      <c r="H99" s="238"/>
      <c r="I99" s="238"/>
    </row>
    <row r="100" spans="8:9" x14ac:dyDescent="0.25">
      <c r="H100" s="238"/>
      <c r="I100" s="238"/>
    </row>
    <row r="101" spans="8:9" x14ac:dyDescent="0.25">
      <c r="H101" s="238"/>
      <c r="I101" s="238"/>
    </row>
    <row r="102" spans="8:9" x14ac:dyDescent="0.25">
      <c r="H102" s="238"/>
      <c r="I102" s="238"/>
    </row>
    <row r="103" spans="8:9" x14ac:dyDescent="0.25">
      <c r="H103" s="238"/>
      <c r="I103" s="238"/>
    </row>
    <row r="104" spans="8:9" x14ac:dyDescent="0.25">
      <c r="H104" s="238"/>
      <c r="I104" s="238"/>
    </row>
    <row r="105" spans="8:9" x14ac:dyDescent="0.25">
      <c r="H105" s="238"/>
      <c r="I105" s="238"/>
    </row>
    <row r="106" spans="8:9" x14ac:dyDescent="0.25">
      <c r="H106" s="238"/>
      <c r="I106" s="238"/>
    </row>
    <row r="107" spans="8:9" x14ac:dyDescent="0.25">
      <c r="H107" s="238"/>
      <c r="I107" s="238"/>
    </row>
    <row r="108" spans="8:9" x14ac:dyDescent="0.25">
      <c r="H108" s="238"/>
      <c r="I108" s="238"/>
    </row>
    <row r="109" spans="8:9" x14ac:dyDescent="0.25">
      <c r="H109" s="238"/>
      <c r="I109" s="238"/>
    </row>
    <row r="110" spans="8:9" x14ac:dyDescent="0.25">
      <c r="H110" s="238"/>
      <c r="I110" s="238"/>
    </row>
    <row r="111" spans="8:9" x14ac:dyDescent="0.25">
      <c r="H111" s="238"/>
      <c r="I111" s="238"/>
    </row>
    <row r="112" spans="8:9" x14ac:dyDescent="0.25">
      <c r="H112" s="238"/>
      <c r="I112" s="238"/>
    </row>
    <row r="113" spans="8:9" x14ac:dyDescent="0.25">
      <c r="H113" s="238"/>
      <c r="I113" s="238"/>
    </row>
    <row r="114" spans="8:9" x14ac:dyDescent="0.25">
      <c r="H114" s="238"/>
      <c r="I114" s="238"/>
    </row>
    <row r="115" spans="8:9" x14ac:dyDescent="0.25">
      <c r="H115" s="238"/>
      <c r="I115" s="238"/>
    </row>
    <row r="116" spans="8:9" x14ac:dyDescent="0.25">
      <c r="H116" s="238"/>
      <c r="I116" s="238"/>
    </row>
    <row r="117" spans="8:9" x14ac:dyDescent="0.25">
      <c r="H117" s="238"/>
      <c r="I117" s="238"/>
    </row>
    <row r="118" spans="8:9" x14ac:dyDescent="0.25">
      <c r="H118" s="238"/>
      <c r="I118" s="238"/>
    </row>
    <row r="119" spans="8:9" x14ac:dyDescent="0.25">
      <c r="H119" s="238"/>
      <c r="I119" s="238"/>
    </row>
    <row r="120" spans="8:9" x14ac:dyDescent="0.25">
      <c r="H120" s="238"/>
      <c r="I120" s="238"/>
    </row>
    <row r="121" spans="8:9" x14ac:dyDescent="0.25">
      <c r="H121" s="238"/>
      <c r="I121" s="238"/>
    </row>
    <row r="122" spans="8:9" x14ac:dyDescent="0.25">
      <c r="H122" s="238"/>
      <c r="I122" s="238"/>
    </row>
    <row r="123" spans="8:9" x14ac:dyDescent="0.25">
      <c r="H123" s="238"/>
      <c r="I123" s="238"/>
    </row>
    <row r="124" spans="8:9" x14ac:dyDescent="0.25">
      <c r="H124" s="238"/>
      <c r="I124" s="238"/>
    </row>
    <row r="125" spans="8:9" x14ac:dyDescent="0.25">
      <c r="H125" s="238"/>
      <c r="I125" s="238"/>
    </row>
    <row r="126" spans="8:9" x14ac:dyDescent="0.25">
      <c r="H126" s="238"/>
      <c r="I126" s="238"/>
    </row>
    <row r="127" spans="8:9" x14ac:dyDescent="0.25">
      <c r="H127" s="238"/>
      <c r="I127" s="238"/>
    </row>
    <row r="128" spans="8:9" x14ac:dyDescent="0.25">
      <c r="H128" s="238"/>
      <c r="I128" s="238"/>
    </row>
    <row r="129" spans="8:9" x14ac:dyDescent="0.25">
      <c r="H129" s="238"/>
      <c r="I129" s="238"/>
    </row>
    <row r="130" spans="8:9" x14ac:dyDescent="0.25">
      <c r="H130" s="238"/>
      <c r="I130" s="238"/>
    </row>
    <row r="131" spans="8:9" x14ac:dyDescent="0.25">
      <c r="H131" s="238"/>
      <c r="I131" s="238"/>
    </row>
    <row r="132" spans="8:9" x14ac:dyDescent="0.25">
      <c r="H132" s="238"/>
      <c r="I132" s="238"/>
    </row>
    <row r="133" spans="8:9" x14ac:dyDescent="0.25">
      <c r="H133" s="238"/>
      <c r="I133" s="238"/>
    </row>
    <row r="134" spans="8:9" x14ac:dyDescent="0.25">
      <c r="H134" s="238"/>
      <c r="I134" s="238"/>
    </row>
    <row r="135" spans="8:9" x14ac:dyDescent="0.25">
      <c r="H135" s="238"/>
      <c r="I135" s="238"/>
    </row>
    <row r="136" spans="8:9" x14ac:dyDescent="0.25">
      <c r="H136" s="238"/>
      <c r="I136" s="238"/>
    </row>
    <row r="137" spans="8:9" x14ac:dyDescent="0.25">
      <c r="H137" s="238"/>
      <c r="I137" s="238"/>
    </row>
    <row r="138" spans="8:9" x14ac:dyDescent="0.25">
      <c r="H138" s="238"/>
      <c r="I138" s="238"/>
    </row>
    <row r="139" spans="8:9" x14ac:dyDescent="0.25">
      <c r="H139" s="238"/>
      <c r="I139" s="238"/>
    </row>
    <row r="140" spans="8:9" x14ac:dyDescent="0.25">
      <c r="H140" s="238"/>
      <c r="I140" s="238"/>
    </row>
    <row r="141" spans="8:9" x14ac:dyDescent="0.25">
      <c r="H141" s="238"/>
      <c r="I141" s="238"/>
    </row>
    <row r="142" spans="8:9" x14ac:dyDescent="0.25">
      <c r="H142" s="238"/>
      <c r="I142" s="238"/>
    </row>
    <row r="143" spans="8:9" x14ac:dyDescent="0.25">
      <c r="H143" s="238"/>
      <c r="I143" s="238"/>
    </row>
    <row r="144" spans="8:9" x14ac:dyDescent="0.25">
      <c r="H144" s="238"/>
      <c r="I144" s="238"/>
    </row>
    <row r="145" spans="8:9" x14ac:dyDescent="0.25">
      <c r="H145" s="238"/>
      <c r="I145" s="238"/>
    </row>
    <row r="146" spans="8:9" x14ac:dyDescent="0.25">
      <c r="H146" s="238"/>
      <c r="I146" s="238"/>
    </row>
    <row r="147" spans="8:9" x14ac:dyDescent="0.25">
      <c r="H147" s="238"/>
      <c r="I147" s="238"/>
    </row>
    <row r="148" spans="8:9" x14ac:dyDescent="0.25">
      <c r="H148" s="238"/>
      <c r="I148" s="238"/>
    </row>
    <row r="149" spans="8:9" x14ac:dyDescent="0.25">
      <c r="H149" s="238"/>
      <c r="I149" s="238"/>
    </row>
    <row r="150" spans="8:9" x14ac:dyDescent="0.25">
      <c r="H150" s="238"/>
      <c r="I150" s="238"/>
    </row>
    <row r="151" spans="8:9" x14ac:dyDescent="0.25">
      <c r="H151" s="238"/>
      <c r="I151" s="238"/>
    </row>
    <row r="152" spans="8:9" x14ac:dyDescent="0.25">
      <c r="H152" s="238"/>
      <c r="I152" s="238"/>
    </row>
    <row r="153" spans="8:9" x14ac:dyDescent="0.25">
      <c r="H153" s="238"/>
      <c r="I153" s="238"/>
    </row>
    <row r="154" spans="8:9" x14ac:dyDescent="0.25">
      <c r="H154" s="238"/>
      <c r="I154" s="238"/>
    </row>
    <row r="155" spans="8:9" x14ac:dyDescent="0.25">
      <c r="H155" s="238"/>
      <c r="I155" s="238"/>
    </row>
    <row r="156" spans="8:9" x14ac:dyDescent="0.25">
      <c r="H156" s="238"/>
      <c r="I156" s="238"/>
    </row>
    <row r="157" spans="8:9" x14ac:dyDescent="0.25">
      <c r="H157" s="238"/>
      <c r="I157" s="238"/>
    </row>
    <row r="158" spans="8:9" x14ac:dyDescent="0.25">
      <c r="H158" s="238"/>
      <c r="I158" s="238"/>
    </row>
    <row r="159" spans="8:9" x14ac:dyDescent="0.25">
      <c r="H159" s="238"/>
      <c r="I159" s="238"/>
    </row>
    <row r="160" spans="8:9" x14ac:dyDescent="0.25">
      <c r="H160" s="238"/>
      <c r="I160" s="238"/>
    </row>
    <row r="161" spans="8:9" x14ac:dyDescent="0.25">
      <c r="H161" s="238"/>
      <c r="I161" s="238"/>
    </row>
    <row r="162" spans="8:9" x14ac:dyDescent="0.25">
      <c r="H162" s="238"/>
      <c r="I162" s="238"/>
    </row>
    <row r="163" spans="8:9" x14ac:dyDescent="0.25">
      <c r="H163" s="238"/>
      <c r="I163" s="238"/>
    </row>
    <row r="164" spans="8:9" x14ac:dyDescent="0.25">
      <c r="H164" s="238"/>
      <c r="I164" s="238"/>
    </row>
    <row r="165" spans="8:9" x14ac:dyDescent="0.25">
      <c r="H165" s="238"/>
      <c r="I165" s="238"/>
    </row>
    <row r="166" spans="8:9" x14ac:dyDescent="0.25">
      <c r="H166" s="238"/>
      <c r="I166" s="238"/>
    </row>
    <row r="167" spans="8:9" x14ac:dyDescent="0.25">
      <c r="H167" s="238"/>
      <c r="I167" s="238"/>
    </row>
    <row r="168" spans="8:9" x14ac:dyDescent="0.25">
      <c r="H168" s="238"/>
      <c r="I168" s="238"/>
    </row>
    <row r="169" spans="8:9" x14ac:dyDescent="0.25">
      <c r="H169" s="238"/>
      <c r="I169" s="238"/>
    </row>
    <row r="170" spans="8:9" x14ac:dyDescent="0.25">
      <c r="H170" s="238"/>
      <c r="I170" s="238"/>
    </row>
    <row r="171" spans="8:9" x14ac:dyDescent="0.25">
      <c r="H171" s="238"/>
      <c r="I171" s="238"/>
    </row>
    <row r="172" spans="8:9" x14ac:dyDescent="0.25">
      <c r="H172" s="238"/>
      <c r="I172" s="238"/>
    </row>
    <row r="173" spans="8:9" x14ac:dyDescent="0.25">
      <c r="H173" s="238"/>
      <c r="I173" s="238"/>
    </row>
    <row r="174" spans="8:9" x14ac:dyDescent="0.25">
      <c r="H174" s="238"/>
      <c r="I174" s="238"/>
    </row>
    <row r="175" spans="8:9" x14ac:dyDescent="0.25">
      <c r="H175" s="238"/>
      <c r="I175" s="238"/>
    </row>
    <row r="176" spans="8:9" x14ac:dyDescent="0.25">
      <c r="H176" s="238"/>
      <c r="I176" s="238"/>
    </row>
    <row r="177" spans="8:9" x14ac:dyDescent="0.25">
      <c r="H177" s="238"/>
      <c r="I177" s="238"/>
    </row>
    <row r="178" spans="8:9" x14ac:dyDescent="0.25">
      <c r="H178" s="238"/>
      <c r="I178" s="238"/>
    </row>
    <row r="179" spans="8:9" x14ac:dyDescent="0.25">
      <c r="H179" s="238"/>
      <c r="I179" s="238"/>
    </row>
    <row r="180" spans="8:9" x14ac:dyDescent="0.25">
      <c r="H180" s="238"/>
      <c r="I180" s="238"/>
    </row>
    <row r="181" spans="8:9" x14ac:dyDescent="0.25">
      <c r="H181" s="238"/>
      <c r="I181" s="238"/>
    </row>
    <row r="182" spans="8:9" x14ac:dyDescent="0.25">
      <c r="H182" s="238"/>
      <c r="I182" s="238"/>
    </row>
    <row r="183" spans="8:9" x14ac:dyDescent="0.25">
      <c r="H183" s="238"/>
      <c r="I183" s="238"/>
    </row>
    <row r="184" spans="8:9" x14ac:dyDescent="0.25">
      <c r="H184" s="238"/>
      <c r="I184" s="238"/>
    </row>
    <row r="185" spans="8:9" x14ac:dyDescent="0.25">
      <c r="H185" s="238"/>
      <c r="I185" s="238"/>
    </row>
    <row r="186" spans="8:9" x14ac:dyDescent="0.25">
      <c r="H186" s="238"/>
      <c r="I186" s="238"/>
    </row>
    <row r="187" spans="8:9" x14ac:dyDescent="0.25">
      <c r="H187" s="238"/>
      <c r="I187" s="238"/>
    </row>
    <row r="188" spans="8:9" x14ac:dyDescent="0.25">
      <c r="H188" s="238"/>
      <c r="I188" s="238"/>
    </row>
    <row r="189" spans="8:9" x14ac:dyDescent="0.25">
      <c r="H189" s="238"/>
      <c r="I189" s="238"/>
    </row>
    <row r="190" spans="8:9" x14ac:dyDescent="0.25">
      <c r="H190" s="238"/>
      <c r="I190" s="238"/>
    </row>
    <row r="191" spans="8:9" x14ac:dyDescent="0.25">
      <c r="H191" s="238"/>
      <c r="I191" s="238"/>
    </row>
    <row r="192" spans="8:9" x14ac:dyDescent="0.25">
      <c r="H192" s="238"/>
      <c r="I192" s="238"/>
    </row>
    <row r="193" spans="8:9" x14ac:dyDescent="0.25">
      <c r="H193" s="238"/>
      <c r="I193" s="238"/>
    </row>
    <row r="194" spans="8:9" x14ac:dyDescent="0.25">
      <c r="H194" s="238"/>
      <c r="I194" s="238"/>
    </row>
    <row r="195" spans="8:9" x14ac:dyDescent="0.25">
      <c r="H195" s="238"/>
      <c r="I195" s="238"/>
    </row>
    <row r="196" spans="8:9" x14ac:dyDescent="0.25">
      <c r="H196" s="238"/>
      <c r="I196" s="238"/>
    </row>
    <row r="197" spans="8:9" x14ac:dyDescent="0.25">
      <c r="H197" s="238"/>
      <c r="I197" s="238"/>
    </row>
    <row r="198" spans="8:9" x14ac:dyDescent="0.25">
      <c r="H198" s="238"/>
      <c r="I198" s="238"/>
    </row>
    <row r="199" spans="8:9" x14ac:dyDescent="0.25">
      <c r="H199" s="238"/>
      <c r="I199" s="238"/>
    </row>
    <row r="200" spans="8:9" x14ac:dyDescent="0.25">
      <c r="H200" s="238"/>
      <c r="I200" s="238"/>
    </row>
    <row r="201" spans="8:9" x14ac:dyDescent="0.25">
      <c r="H201" s="238"/>
      <c r="I201" s="238"/>
    </row>
    <row r="202" spans="8:9" x14ac:dyDescent="0.25">
      <c r="H202" s="238"/>
      <c r="I202" s="238"/>
    </row>
    <row r="203" spans="8:9" x14ac:dyDescent="0.25">
      <c r="H203" s="238"/>
      <c r="I203" s="238"/>
    </row>
    <row r="204" spans="8:9" x14ac:dyDescent="0.25">
      <c r="H204" s="238"/>
      <c r="I204" s="238"/>
    </row>
    <row r="205" spans="8:9" x14ac:dyDescent="0.25">
      <c r="H205" s="238"/>
      <c r="I205" s="238"/>
    </row>
    <row r="206" spans="8:9" x14ac:dyDescent="0.25">
      <c r="H206" s="238"/>
      <c r="I206" s="238"/>
    </row>
    <row r="207" spans="8:9" x14ac:dyDescent="0.25">
      <c r="H207" s="238"/>
      <c r="I207" s="238"/>
    </row>
    <row r="208" spans="8:9" x14ac:dyDescent="0.25">
      <c r="H208" s="238"/>
      <c r="I208" s="238"/>
    </row>
    <row r="209" spans="8:9" x14ac:dyDescent="0.25">
      <c r="H209" s="238"/>
      <c r="I209" s="238"/>
    </row>
    <row r="210" spans="8:9" x14ac:dyDescent="0.25">
      <c r="H210" s="238"/>
      <c r="I210" s="238"/>
    </row>
    <row r="211" spans="8:9" x14ac:dyDescent="0.25">
      <c r="H211" s="238"/>
      <c r="I211" s="238"/>
    </row>
    <row r="212" spans="8:9" x14ac:dyDescent="0.25">
      <c r="H212" s="238"/>
      <c r="I212" s="238"/>
    </row>
    <row r="213" spans="8:9" x14ac:dyDescent="0.25">
      <c r="H213" s="238"/>
      <c r="I213" s="238"/>
    </row>
    <row r="214" spans="8:9" x14ac:dyDescent="0.25">
      <c r="H214" s="238"/>
      <c r="I214" s="238"/>
    </row>
    <row r="215" spans="8:9" x14ac:dyDescent="0.25">
      <c r="H215" s="238"/>
      <c r="I215" s="238"/>
    </row>
    <row r="216" spans="8:9" x14ac:dyDescent="0.25">
      <c r="H216" s="238"/>
      <c r="I216" s="238"/>
    </row>
    <row r="217" spans="8:9" x14ac:dyDescent="0.25">
      <c r="H217" s="238"/>
      <c r="I217" s="238"/>
    </row>
    <row r="218" spans="8:9" x14ac:dyDescent="0.25">
      <c r="H218" s="238"/>
      <c r="I218" s="238"/>
    </row>
    <row r="219" spans="8:9" x14ac:dyDescent="0.25">
      <c r="H219" s="238"/>
      <c r="I219" s="238"/>
    </row>
    <row r="220" spans="8:9" x14ac:dyDescent="0.25">
      <c r="H220" s="238"/>
      <c r="I220" s="238"/>
    </row>
    <row r="221" spans="8:9" x14ac:dyDescent="0.25">
      <c r="H221" s="238"/>
      <c r="I221" s="238"/>
    </row>
    <row r="222" spans="8:9" x14ac:dyDescent="0.25">
      <c r="H222" s="238"/>
      <c r="I222" s="238"/>
    </row>
    <row r="223" spans="8:9" x14ac:dyDescent="0.25">
      <c r="H223" s="238"/>
      <c r="I223" s="238"/>
    </row>
    <row r="224" spans="8:9" x14ac:dyDescent="0.25">
      <c r="H224" s="238"/>
      <c r="I224" s="238"/>
    </row>
    <row r="225" spans="8:9" x14ac:dyDescent="0.25">
      <c r="H225" s="238"/>
      <c r="I225" s="238"/>
    </row>
    <row r="226" spans="8:9" x14ac:dyDescent="0.25">
      <c r="H226" s="238"/>
      <c r="I226" s="238"/>
    </row>
    <row r="227" spans="8:9" x14ac:dyDescent="0.25">
      <c r="H227" s="238"/>
      <c r="I227" s="238"/>
    </row>
    <row r="228" spans="8:9" x14ac:dyDescent="0.25">
      <c r="H228" s="238"/>
      <c r="I228" s="238"/>
    </row>
    <row r="229" spans="8:9" x14ac:dyDescent="0.25">
      <c r="H229" s="238"/>
      <c r="I229" s="238"/>
    </row>
    <row r="230" spans="8:9" x14ac:dyDescent="0.25">
      <c r="H230" s="238"/>
      <c r="I230" s="238"/>
    </row>
    <row r="231" spans="8:9" x14ac:dyDescent="0.25">
      <c r="H231" s="238"/>
      <c r="I231" s="238"/>
    </row>
    <row r="232" spans="8:9" x14ac:dyDescent="0.25">
      <c r="H232" s="238"/>
      <c r="I232" s="238"/>
    </row>
    <row r="233" spans="8:9" x14ac:dyDescent="0.25">
      <c r="H233" s="238"/>
      <c r="I233" s="238"/>
    </row>
    <row r="234" spans="8:9" x14ac:dyDescent="0.25">
      <c r="H234" s="238"/>
      <c r="I234" s="238"/>
    </row>
    <row r="235" spans="8:9" x14ac:dyDescent="0.25">
      <c r="H235" s="238"/>
      <c r="I235" s="238"/>
    </row>
    <row r="236" spans="8:9" x14ac:dyDescent="0.25">
      <c r="H236" s="238"/>
      <c r="I236" s="238"/>
    </row>
    <row r="237" spans="8:9" x14ac:dyDescent="0.25">
      <c r="H237" s="238"/>
      <c r="I237" s="238"/>
    </row>
    <row r="238" spans="8:9" x14ac:dyDescent="0.25">
      <c r="H238" s="238"/>
      <c r="I238" s="238"/>
    </row>
    <row r="239" spans="8:9" x14ac:dyDescent="0.25">
      <c r="H239" s="238"/>
      <c r="I239" s="238"/>
    </row>
    <row r="240" spans="8:9" x14ac:dyDescent="0.25">
      <c r="H240" s="238"/>
      <c r="I240" s="238"/>
    </row>
    <row r="241" spans="8:9" x14ac:dyDescent="0.25">
      <c r="H241" s="238"/>
      <c r="I241" s="238"/>
    </row>
    <row r="242" spans="8:9" x14ac:dyDescent="0.25">
      <c r="H242" s="238"/>
      <c r="I242" s="238"/>
    </row>
    <row r="243" spans="8:9" x14ac:dyDescent="0.25">
      <c r="H243" s="238"/>
      <c r="I243" s="238"/>
    </row>
    <row r="244" spans="8:9" x14ac:dyDescent="0.25">
      <c r="H244" s="238"/>
      <c r="I244" s="238"/>
    </row>
    <row r="245" spans="8:9" x14ac:dyDescent="0.25">
      <c r="H245" s="238"/>
      <c r="I245" s="238"/>
    </row>
    <row r="246" spans="8:9" x14ac:dyDescent="0.25">
      <c r="H246" s="238"/>
      <c r="I246" s="238"/>
    </row>
    <row r="247" spans="8:9" x14ac:dyDescent="0.25">
      <c r="H247" s="238"/>
      <c r="I247" s="238"/>
    </row>
    <row r="248" spans="8:9" x14ac:dyDescent="0.25">
      <c r="H248" s="238"/>
      <c r="I248" s="238"/>
    </row>
    <row r="249" spans="8:9" x14ac:dyDescent="0.25">
      <c r="H249" s="238"/>
      <c r="I249" s="238"/>
    </row>
    <row r="250" spans="8:9" x14ac:dyDescent="0.25">
      <c r="H250" s="238"/>
      <c r="I250" s="238"/>
    </row>
    <row r="251" spans="8:9" x14ac:dyDescent="0.25">
      <c r="H251" s="238"/>
      <c r="I251" s="238"/>
    </row>
    <row r="252" spans="8:9" x14ac:dyDescent="0.25">
      <c r="H252" s="238"/>
      <c r="I252" s="238"/>
    </row>
    <row r="253" spans="8:9" x14ac:dyDescent="0.25">
      <c r="H253" s="238"/>
      <c r="I253" s="238"/>
    </row>
    <row r="254" spans="8:9" x14ac:dyDescent="0.25">
      <c r="H254" s="238"/>
      <c r="I254" s="238"/>
    </row>
    <row r="255" spans="8:9" x14ac:dyDescent="0.25">
      <c r="H255" s="238"/>
      <c r="I255" s="238"/>
    </row>
    <row r="256" spans="8:9" x14ac:dyDescent="0.25">
      <c r="H256" s="238"/>
      <c r="I256" s="238"/>
    </row>
    <row r="257" spans="8:9" x14ac:dyDescent="0.25">
      <c r="H257" s="238"/>
      <c r="I257" s="238"/>
    </row>
    <row r="258" spans="8:9" x14ac:dyDescent="0.25">
      <c r="H258" s="238"/>
      <c r="I258" s="238"/>
    </row>
    <row r="259" spans="8:9" x14ac:dyDescent="0.25">
      <c r="H259" s="238"/>
      <c r="I259" s="238"/>
    </row>
    <row r="260" spans="8:9" x14ac:dyDescent="0.25">
      <c r="H260" s="238"/>
      <c r="I260" s="238"/>
    </row>
    <row r="261" spans="8:9" x14ac:dyDescent="0.25">
      <c r="H261" s="238"/>
      <c r="I261" s="238"/>
    </row>
    <row r="262" spans="8:9" x14ac:dyDescent="0.25">
      <c r="H262" s="238"/>
      <c r="I262" s="238"/>
    </row>
    <row r="263" spans="8:9" x14ac:dyDescent="0.25">
      <c r="H263" s="238"/>
      <c r="I263" s="238"/>
    </row>
    <row r="264" spans="8:9" x14ac:dyDescent="0.25">
      <c r="H264" s="238"/>
      <c r="I264" s="238"/>
    </row>
    <row r="265" spans="8:9" x14ac:dyDescent="0.25">
      <c r="H265" s="238"/>
      <c r="I265" s="238"/>
    </row>
    <row r="266" spans="8:9" x14ac:dyDescent="0.25">
      <c r="H266" s="238"/>
      <c r="I266" s="238"/>
    </row>
    <row r="267" spans="8:9" x14ac:dyDescent="0.25">
      <c r="H267" s="238"/>
      <c r="I267" s="238"/>
    </row>
    <row r="268" spans="8:9" x14ac:dyDescent="0.25">
      <c r="H268" s="238"/>
      <c r="I268" s="238"/>
    </row>
    <row r="269" spans="8:9" x14ac:dyDescent="0.25">
      <c r="H269" s="238"/>
      <c r="I269" s="238"/>
    </row>
    <row r="270" spans="8:9" x14ac:dyDescent="0.25">
      <c r="H270" s="238"/>
      <c r="I270" s="238"/>
    </row>
    <row r="271" spans="8:9" x14ac:dyDescent="0.25">
      <c r="H271" s="238"/>
      <c r="I271" s="238"/>
    </row>
    <row r="272" spans="8:9" x14ac:dyDescent="0.25">
      <c r="H272" s="238"/>
      <c r="I272" s="238"/>
    </row>
    <row r="273" spans="8:9" x14ac:dyDescent="0.25">
      <c r="H273" s="238"/>
      <c r="I273" s="238"/>
    </row>
    <row r="274" spans="8:9" x14ac:dyDescent="0.25">
      <c r="H274" s="238"/>
      <c r="I274" s="238"/>
    </row>
    <row r="275" spans="8:9" x14ac:dyDescent="0.25">
      <c r="H275" s="238"/>
      <c r="I275" s="238"/>
    </row>
    <row r="276" spans="8:9" x14ac:dyDescent="0.25">
      <c r="H276" s="238"/>
      <c r="I276" s="238"/>
    </row>
    <row r="277" spans="8:9" x14ac:dyDescent="0.25">
      <c r="H277" s="238"/>
      <c r="I277" s="238"/>
    </row>
    <row r="278" spans="8:9" x14ac:dyDescent="0.25">
      <c r="H278" s="238"/>
      <c r="I278" s="238"/>
    </row>
    <row r="279" spans="8:9" x14ac:dyDescent="0.25">
      <c r="H279" s="238"/>
      <c r="I279" s="238"/>
    </row>
    <row r="280" spans="8:9" x14ac:dyDescent="0.25">
      <c r="H280" s="238"/>
      <c r="I280" s="238"/>
    </row>
    <row r="281" spans="8:9" x14ac:dyDescent="0.25">
      <c r="H281" s="238"/>
      <c r="I281" s="238"/>
    </row>
    <row r="282" spans="8:9" x14ac:dyDescent="0.25">
      <c r="H282" s="238"/>
      <c r="I282" s="238"/>
    </row>
    <row r="283" spans="8:9" x14ac:dyDescent="0.25">
      <c r="H283" s="238"/>
      <c r="I283" s="238"/>
    </row>
    <row r="284" spans="8:9" x14ac:dyDescent="0.25">
      <c r="H284" s="238"/>
      <c r="I284" s="238"/>
    </row>
    <row r="285" spans="8:9" x14ac:dyDescent="0.25">
      <c r="H285" s="238"/>
      <c r="I285" s="238"/>
    </row>
    <row r="286" spans="8:9" x14ac:dyDescent="0.25">
      <c r="H286" s="238"/>
      <c r="I286" s="238"/>
    </row>
    <row r="287" spans="8:9" x14ac:dyDescent="0.25">
      <c r="H287" s="238"/>
      <c r="I287" s="238"/>
    </row>
    <row r="288" spans="8:9" x14ac:dyDescent="0.25">
      <c r="H288" s="238"/>
      <c r="I288" s="238"/>
    </row>
    <row r="289" spans="8:9" x14ac:dyDescent="0.25">
      <c r="H289" s="238"/>
      <c r="I289" s="238"/>
    </row>
    <row r="290" spans="8:9" x14ac:dyDescent="0.25">
      <c r="H290" s="238"/>
      <c r="I290" s="238"/>
    </row>
    <row r="291" spans="8:9" x14ac:dyDescent="0.25">
      <c r="H291" s="238"/>
      <c r="I291" s="238"/>
    </row>
    <row r="292" spans="8:9" x14ac:dyDescent="0.25">
      <c r="H292" s="238"/>
      <c r="I292" s="238"/>
    </row>
    <row r="293" spans="8:9" x14ac:dyDescent="0.25">
      <c r="H293" s="238"/>
      <c r="I293" s="238"/>
    </row>
    <row r="294" spans="8:9" x14ac:dyDescent="0.25">
      <c r="H294" s="238"/>
      <c r="I294" s="238"/>
    </row>
    <row r="295" spans="8:9" x14ac:dyDescent="0.25">
      <c r="H295" s="238"/>
      <c r="I295" s="238"/>
    </row>
    <row r="296" spans="8:9" x14ac:dyDescent="0.25">
      <c r="H296" s="238"/>
      <c r="I296" s="238"/>
    </row>
    <row r="297" spans="8:9" x14ac:dyDescent="0.25">
      <c r="H297" s="238"/>
      <c r="I297" s="238"/>
    </row>
    <row r="298" spans="8:9" x14ac:dyDescent="0.25">
      <c r="H298" s="238"/>
      <c r="I298" s="238"/>
    </row>
    <row r="299" spans="8:9" x14ac:dyDescent="0.25">
      <c r="H299" s="238"/>
      <c r="I299" s="238"/>
    </row>
    <row r="300" spans="8:9" x14ac:dyDescent="0.25">
      <c r="H300" s="238"/>
      <c r="I300" s="238"/>
    </row>
    <row r="301" spans="8:9" x14ac:dyDescent="0.25">
      <c r="H301" s="238"/>
      <c r="I301" s="238"/>
    </row>
    <row r="302" spans="8:9" x14ac:dyDescent="0.25">
      <c r="H302" s="238"/>
      <c r="I302" s="238"/>
    </row>
    <row r="303" spans="8:9" x14ac:dyDescent="0.25">
      <c r="H303" s="238"/>
      <c r="I303" s="238"/>
    </row>
    <row r="304" spans="8:9" x14ac:dyDescent="0.25">
      <c r="H304" s="238"/>
      <c r="I304" s="238"/>
    </row>
    <row r="305" spans="8:9" x14ac:dyDescent="0.25">
      <c r="H305" s="238"/>
      <c r="I305" s="238"/>
    </row>
    <row r="306" spans="8:9" x14ac:dyDescent="0.25">
      <c r="H306" s="238"/>
      <c r="I306" s="238"/>
    </row>
    <row r="307" spans="8:9" x14ac:dyDescent="0.25">
      <c r="H307" s="238"/>
      <c r="I307" s="238"/>
    </row>
    <row r="308" spans="8:9" x14ac:dyDescent="0.25">
      <c r="H308" s="238"/>
      <c r="I308" s="238"/>
    </row>
    <row r="309" spans="8:9" x14ac:dyDescent="0.25">
      <c r="H309" s="238"/>
      <c r="I309" s="238"/>
    </row>
    <row r="310" spans="8:9" x14ac:dyDescent="0.25">
      <c r="H310" s="238"/>
      <c r="I310" s="238"/>
    </row>
    <row r="311" spans="8:9" x14ac:dyDescent="0.25">
      <c r="H311" s="238"/>
      <c r="I311" s="238"/>
    </row>
    <row r="312" spans="8:9" x14ac:dyDescent="0.25">
      <c r="H312" s="238"/>
      <c r="I312" s="238"/>
    </row>
    <row r="313" spans="8:9" x14ac:dyDescent="0.25">
      <c r="H313" s="238"/>
      <c r="I313" s="238"/>
    </row>
    <row r="314" spans="8:9" x14ac:dyDescent="0.25">
      <c r="H314" s="238"/>
      <c r="I314" s="238"/>
    </row>
    <row r="315" spans="8:9" x14ac:dyDescent="0.25">
      <c r="H315" s="238"/>
      <c r="I315" s="238"/>
    </row>
    <row r="316" spans="8:9" x14ac:dyDescent="0.25">
      <c r="H316" s="238"/>
      <c r="I316" s="238"/>
    </row>
    <row r="317" spans="8:9" x14ac:dyDescent="0.25">
      <c r="H317" s="238"/>
      <c r="I317" s="238"/>
    </row>
    <row r="318" spans="8:9" x14ac:dyDescent="0.25">
      <c r="H318" s="238"/>
      <c r="I318" s="238"/>
    </row>
    <row r="319" spans="8:9" x14ac:dyDescent="0.25">
      <c r="H319" s="238"/>
      <c r="I319" s="238"/>
    </row>
    <row r="320" spans="8:9" x14ac:dyDescent="0.25">
      <c r="H320" s="238"/>
      <c r="I320" s="238"/>
    </row>
    <row r="321" spans="8:9" x14ac:dyDescent="0.25">
      <c r="H321" s="238"/>
      <c r="I321" s="238"/>
    </row>
    <row r="322" spans="8:9" x14ac:dyDescent="0.25">
      <c r="H322" s="238"/>
      <c r="I322" s="238"/>
    </row>
    <row r="323" spans="8:9" x14ac:dyDescent="0.25">
      <c r="H323" s="238"/>
      <c r="I323" s="238"/>
    </row>
    <row r="324" spans="8:9" x14ac:dyDescent="0.25">
      <c r="H324" s="238"/>
      <c r="I324" s="238"/>
    </row>
    <row r="325" spans="8:9" x14ac:dyDescent="0.25">
      <c r="H325" s="238"/>
      <c r="I325" s="238"/>
    </row>
    <row r="326" spans="8:9" x14ac:dyDescent="0.25">
      <c r="H326" s="238"/>
      <c r="I326" s="238"/>
    </row>
    <row r="327" spans="8:9" x14ac:dyDescent="0.25">
      <c r="H327" s="238"/>
      <c r="I327" s="238"/>
    </row>
    <row r="328" spans="8:9" x14ac:dyDescent="0.25">
      <c r="H328" s="238"/>
      <c r="I328" s="238"/>
    </row>
    <row r="329" spans="8:9" x14ac:dyDescent="0.25">
      <c r="H329" s="238"/>
      <c r="I329" s="238"/>
    </row>
    <row r="330" spans="8:9" x14ac:dyDescent="0.25">
      <c r="H330" s="238"/>
      <c r="I330" s="238"/>
    </row>
    <row r="331" spans="8:9" x14ac:dyDescent="0.25">
      <c r="H331" s="238"/>
      <c r="I331" s="238"/>
    </row>
    <row r="332" spans="8:9" x14ac:dyDescent="0.25">
      <c r="H332" s="238"/>
      <c r="I332" s="238"/>
    </row>
    <row r="333" spans="8:9" x14ac:dyDescent="0.25">
      <c r="H333" s="238"/>
      <c r="I333" s="238"/>
    </row>
    <row r="334" spans="8:9" x14ac:dyDescent="0.25">
      <c r="H334" s="238"/>
      <c r="I334" s="238"/>
    </row>
    <row r="335" spans="8:9" x14ac:dyDescent="0.25">
      <c r="H335" s="238"/>
      <c r="I335" s="238"/>
    </row>
    <row r="336" spans="8:9" x14ac:dyDescent="0.25">
      <c r="H336" s="238"/>
      <c r="I336" s="238"/>
    </row>
    <row r="337" spans="8:9" x14ac:dyDescent="0.25">
      <c r="H337" s="238"/>
      <c r="I337" s="238"/>
    </row>
    <row r="338" spans="8:9" x14ac:dyDescent="0.25">
      <c r="H338" s="238"/>
      <c r="I338" s="238"/>
    </row>
    <row r="339" spans="8:9" x14ac:dyDescent="0.25">
      <c r="H339" s="238"/>
      <c r="I339" s="238"/>
    </row>
    <row r="340" spans="8:9" x14ac:dyDescent="0.25">
      <c r="H340" s="238"/>
      <c r="I340" s="238"/>
    </row>
    <row r="341" spans="8:9" x14ac:dyDescent="0.25">
      <c r="H341" s="238"/>
      <c r="I341" s="238"/>
    </row>
    <row r="342" spans="8:9" x14ac:dyDescent="0.25">
      <c r="H342" s="238"/>
      <c r="I342" s="238"/>
    </row>
    <row r="343" spans="8:9" x14ac:dyDescent="0.25">
      <c r="H343" s="238"/>
      <c r="I343" s="238"/>
    </row>
    <row r="344" spans="8:9" x14ac:dyDescent="0.25">
      <c r="H344" s="238"/>
      <c r="I344" s="238"/>
    </row>
    <row r="345" spans="8:9" x14ac:dyDescent="0.25">
      <c r="H345" s="238"/>
      <c r="I345" s="238"/>
    </row>
    <row r="346" spans="8:9" x14ac:dyDescent="0.25">
      <c r="H346" s="238"/>
      <c r="I346" s="238"/>
    </row>
    <row r="347" spans="8:9" x14ac:dyDescent="0.25">
      <c r="H347" s="238"/>
      <c r="I347" s="238"/>
    </row>
    <row r="348" spans="8:9" x14ac:dyDescent="0.25">
      <c r="H348" s="238"/>
      <c r="I348" s="238"/>
    </row>
    <row r="349" spans="8:9" x14ac:dyDescent="0.25">
      <c r="H349" s="238"/>
      <c r="I349" s="238"/>
    </row>
    <row r="350" spans="8:9" x14ac:dyDescent="0.25">
      <c r="H350" s="238"/>
      <c r="I350" s="238"/>
    </row>
    <row r="351" spans="8:9" x14ac:dyDescent="0.25">
      <c r="H351" s="238"/>
      <c r="I351" s="238"/>
    </row>
    <row r="352" spans="8:9" x14ac:dyDescent="0.25">
      <c r="H352" s="238"/>
      <c r="I352" s="238"/>
    </row>
    <row r="353" spans="8:9" x14ac:dyDescent="0.25">
      <c r="H353" s="238"/>
      <c r="I353" s="238"/>
    </row>
    <row r="354" spans="8:9" x14ac:dyDescent="0.25">
      <c r="H354" s="238"/>
      <c r="I354" s="238"/>
    </row>
    <row r="355" spans="8:9" x14ac:dyDescent="0.25">
      <c r="H355" s="238"/>
      <c r="I355" s="238"/>
    </row>
    <row r="356" spans="8:9" x14ac:dyDescent="0.25">
      <c r="H356" s="238"/>
      <c r="I356" s="238"/>
    </row>
    <row r="357" spans="8:9" x14ac:dyDescent="0.25">
      <c r="H357" s="238"/>
      <c r="I357" s="238"/>
    </row>
    <row r="358" spans="8:9" x14ac:dyDescent="0.25">
      <c r="H358" s="238"/>
      <c r="I358" s="238"/>
    </row>
    <row r="359" spans="8:9" x14ac:dyDescent="0.25">
      <c r="H359" s="238"/>
      <c r="I359" s="238"/>
    </row>
    <row r="360" spans="8:9" x14ac:dyDescent="0.25">
      <c r="H360" s="238"/>
      <c r="I360" s="238"/>
    </row>
    <row r="361" spans="8:9" x14ac:dyDescent="0.25">
      <c r="H361" s="238"/>
      <c r="I361" s="238"/>
    </row>
    <row r="362" spans="8:9" x14ac:dyDescent="0.25">
      <c r="H362" s="238"/>
      <c r="I362" s="238"/>
    </row>
    <row r="363" spans="8:9" x14ac:dyDescent="0.25">
      <c r="H363" s="238"/>
      <c r="I363" s="238"/>
    </row>
    <row r="364" spans="8:9" x14ac:dyDescent="0.25">
      <c r="H364" s="238"/>
      <c r="I364" s="238"/>
    </row>
    <row r="365" spans="8:9" x14ac:dyDescent="0.25">
      <c r="H365" s="238"/>
      <c r="I365" s="238"/>
    </row>
    <row r="366" spans="8:9" x14ac:dyDescent="0.25">
      <c r="H366" s="238"/>
      <c r="I366" s="238"/>
    </row>
    <row r="367" spans="8:9" x14ac:dyDescent="0.25">
      <c r="H367" s="238"/>
      <c r="I367" s="238"/>
    </row>
    <row r="368" spans="8:9" x14ac:dyDescent="0.25">
      <c r="H368" s="238"/>
      <c r="I368" s="238"/>
    </row>
    <row r="369" spans="8:9" x14ac:dyDescent="0.25">
      <c r="H369" s="238"/>
      <c r="I369" s="238"/>
    </row>
    <row r="370" spans="8:9" x14ac:dyDescent="0.25">
      <c r="H370" s="238"/>
      <c r="I370" s="238"/>
    </row>
    <row r="371" spans="8:9" x14ac:dyDescent="0.25">
      <c r="H371" s="238"/>
      <c r="I371" s="238"/>
    </row>
    <row r="372" spans="8:9" x14ac:dyDescent="0.25">
      <c r="H372" s="238"/>
      <c r="I372" s="238"/>
    </row>
    <row r="373" spans="8:9" x14ac:dyDescent="0.25">
      <c r="H373" s="238"/>
      <c r="I373" s="238"/>
    </row>
    <row r="374" spans="8:9" x14ac:dyDescent="0.25">
      <c r="H374" s="238"/>
      <c r="I374" s="238"/>
    </row>
    <row r="375" spans="8:9" x14ac:dyDescent="0.25">
      <c r="H375" s="238"/>
      <c r="I375" s="238"/>
    </row>
    <row r="376" spans="8:9" x14ac:dyDescent="0.25">
      <c r="H376" s="238"/>
      <c r="I376" s="238"/>
    </row>
    <row r="377" spans="8:9" x14ac:dyDescent="0.25">
      <c r="H377" s="238"/>
      <c r="I377" s="238"/>
    </row>
    <row r="378" spans="8:9" x14ac:dyDescent="0.25">
      <c r="H378" s="238"/>
      <c r="I378" s="238"/>
    </row>
    <row r="379" spans="8:9" x14ac:dyDescent="0.25">
      <c r="H379" s="238"/>
      <c r="I379" s="238"/>
    </row>
    <row r="380" spans="8:9" x14ac:dyDescent="0.25">
      <c r="H380" s="238"/>
      <c r="I380" s="238"/>
    </row>
    <row r="381" spans="8:9" x14ac:dyDescent="0.25">
      <c r="H381" s="238"/>
      <c r="I381" s="238"/>
    </row>
    <row r="382" spans="8:9" x14ac:dyDescent="0.25">
      <c r="H382" s="238"/>
      <c r="I382" s="238"/>
    </row>
    <row r="383" spans="8:9" x14ac:dyDescent="0.25">
      <c r="H383" s="238"/>
      <c r="I383" s="238"/>
    </row>
    <row r="384" spans="8:9" x14ac:dyDescent="0.25">
      <c r="H384" s="238"/>
      <c r="I384" s="238"/>
    </row>
    <row r="385" spans="8:9" x14ac:dyDescent="0.25">
      <c r="H385" s="238"/>
      <c r="I385" s="238"/>
    </row>
  </sheetData>
  <mergeCells count="91">
    <mergeCell ref="H38:I38"/>
    <mergeCell ref="H39:I39"/>
    <mergeCell ref="H40:I40"/>
    <mergeCell ref="H41:I41"/>
    <mergeCell ref="H34:I34"/>
    <mergeCell ref="H35:I35"/>
    <mergeCell ref="H36:I36"/>
    <mergeCell ref="H37:I37"/>
    <mergeCell ref="H32:I32"/>
    <mergeCell ref="H33:I33"/>
    <mergeCell ref="H26:I26"/>
    <mergeCell ref="H27:I27"/>
    <mergeCell ref="H28:I28"/>
    <mergeCell ref="H29:I29"/>
    <mergeCell ref="H24:I24"/>
    <mergeCell ref="H25:I25"/>
    <mergeCell ref="H18:I18"/>
    <mergeCell ref="H30:I30"/>
    <mergeCell ref="H31:I31"/>
    <mergeCell ref="H19:I19"/>
    <mergeCell ref="H20:I20"/>
    <mergeCell ref="H21:I21"/>
    <mergeCell ref="A49:G49"/>
    <mergeCell ref="A50:G50"/>
    <mergeCell ref="H50:I50"/>
    <mergeCell ref="H49:I49"/>
    <mergeCell ref="A45:G45"/>
    <mergeCell ref="A46:G46"/>
    <mergeCell ref="A47:G47"/>
    <mergeCell ref="A48:G48"/>
    <mergeCell ref="H46:I46"/>
    <mergeCell ref="H47:I47"/>
    <mergeCell ref="A41:G41"/>
    <mergeCell ref="A42:G42"/>
    <mergeCell ref="A43:G43"/>
    <mergeCell ref="A44:G44"/>
    <mergeCell ref="H48:I48"/>
    <mergeCell ref="H42:I42"/>
    <mergeCell ref="H43:I43"/>
    <mergeCell ref="H44:I44"/>
    <mergeCell ref="H45:I45"/>
    <mergeCell ref="A37:G37"/>
    <mergeCell ref="A38:G38"/>
    <mergeCell ref="A39:G39"/>
    <mergeCell ref="A40:G40"/>
    <mergeCell ref="A33:G33"/>
    <mergeCell ref="A34:G34"/>
    <mergeCell ref="A35:G35"/>
    <mergeCell ref="A36:G36"/>
    <mergeCell ref="A30:G30"/>
    <mergeCell ref="A31:G31"/>
    <mergeCell ref="A32:G32"/>
    <mergeCell ref="A25:G25"/>
    <mergeCell ref="A26:G26"/>
    <mergeCell ref="A27:G27"/>
    <mergeCell ref="A28:G28"/>
    <mergeCell ref="A24:G24"/>
    <mergeCell ref="A18:G18"/>
    <mergeCell ref="A19:G19"/>
    <mergeCell ref="A20:G20"/>
    <mergeCell ref="A29:G29"/>
    <mergeCell ref="A23:G23"/>
    <mergeCell ref="A10:G10"/>
    <mergeCell ref="H22:I22"/>
    <mergeCell ref="H23:I23"/>
    <mergeCell ref="H9:I9"/>
    <mergeCell ref="A5:I5"/>
    <mergeCell ref="A9:G9"/>
    <mergeCell ref="A21:G21"/>
    <mergeCell ref="A22:G22"/>
    <mergeCell ref="A11:G11"/>
    <mergeCell ref="A12:G12"/>
    <mergeCell ref="A13:G13"/>
    <mergeCell ref="H10:I10"/>
    <mergeCell ref="H11:I11"/>
    <mergeCell ref="H12:I12"/>
    <mergeCell ref="H13:I13"/>
    <mergeCell ref="A17:G17"/>
    <mergeCell ref="H1:I1"/>
    <mergeCell ref="H2:I2"/>
    <mergeCell ref="A7:G8"/>
    <mergeCell ref="H7:I8"/>
    <mergeCell ref="A6:I6"/>
    <mergeCell ref="A4:I4"/>
    <mergeCell ref="H14:I14"/>
    <mergeCell ref="H15:I15"/>
    <mergeCell ref="H16:I16"/>
    <mergeCell ref="H17:I17"/>
    <mergeCell ref="A14:G14"/>
    <mergeCell ref="A15:G15"/>
    <mergeCell ref="A16:G1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5">
    <pageSetUpPr fitToPage="1"/>
  </sheetPr>
  <dimension ref="A1:M34"/>
  <sheetViews>
    <sheetView workbookViewId="0">
      <selection activeCell="A8" sqref="A8:E8"/>
    </sheetView>
  </sheetViews>
  <sheetFormatPr defaultRowHeight="12.5" x14ac:dyDescent="0.25"/>
  <cols>
    <col min="8" max="8" width="9" customWidth="1"/>
  </cols>
  <sheetData>
    <row r="1" spans="1:13" x14ac:dyDescent="0.25">
      <c r="A1" s="619">
        <f>Title!B12</f>
        <v>0</v>
      </c>
      <c r="B1" s="2"/>
      <c r="C1" s="2"/>
      <c r="D1" s="2"/>
      <c r="E1" s="2"/>
      <c r="F1" s="2"/>
      <c r="G1" s="2"/>
      <c r="L1" s="957" t="str">
        <f>'82'!H1</f>
        <v>For The Year Ended</v>
      </c>
      <c r="M1" s="958"/>
    </row>
    <row r="2" spans="1:13" ht="13" thickBot="1" x14ac:dyDescent="0.3">
      <c r="A2" t="s">
        <v>8</v>
      </c>
      <c r="B2" s="2"/>
      <c r="C2" s="2"/>
      <c r="D2" s="2"/>
      <c r="E2" s="2"/>
      <c r="F2" s="2"/>
      <c r="G2" s="2"/>
      <c r="L2" s="959">
        <f>'63'!H2</f>
        <v>45657</v>
      </c>
      <c r="M2" s="960"/>
    </row>
    <row r="4" spans="1:13" ht="13" x14ac:dyDescent="0.3">
      <c r="A4" s="895" t="s">
        <v>65</v>
      </c>
      <c r="B4" s="895"/>
      <c r="C4" s="895"/>
      <c r="D4" s="895"/>
      <c r="E4" s="895"/>
      <c r="F4" s="895"/>
      <c r="G4" s="895"/>
      <c r="H4" s="895"/>
      <c r="I4" s="895"/>
      <c r="J4" s="895"/>
      <c r="K4" s="895"/>
      <c r="L4" s="895"/>
      <c r="M4" s="895"/>
    </row>
    <row r="5" spans="1:13" x14ac:dyDescent="0.25">
      <c r="A5" s="1103" t="s">
        <v>66</v>
      </c>
      <c r="B5" s="1103"/>
      <c r="C5" s="1103"/>
      <c r="D5" s="1103"/>
      <c r="E5" s="1103"/>
      <c r="F5" s="1103"/>
      <c r="G5" s="1103"/>
      <c r="H5" s="1103"/>
      <c r="I5" s="1103"/>
      <c r="J5" s="1103"/>
      <c r="K5" s="1103"/>
      <c r="L5" s="1103"/>
      <c r="M5" s="1103"/>
    </row>
    <row r="6" spans="1:13" ht="13.5" thickBot="1" x14ac:dyDescent="0.35">
      <c r="A6" s="1548" t="s">
        <v>1229</v>
      </c>
      <c r="B6" s="1548"/>
      <c r="C6" s="1548"/>
      <c r="D6" s="1548"/>
      <c r="E6" s="1548"/>
      <c r="F6" s="1548"/>
      <c r="G6" s="1548"/>
      <c r="H6" s="1548"/>
      <c r="I6" s="1548"/>
      <c r="J6" s="1548"/>
      <c r="K6" s="1548"/>
      <c r="L6" s="1548"/>
      <c r="M6" s="1548"/>
    </row>
    <row r="7" spans="1:13" ht="27.4" customHeight="1" thickBot="1" x14ac:dyDescent="0.3">
      <c r="A7" s="1297" t="s">
        <v>2115</v>
      </c>
      <c r="B7" s="1295"/>
      <c r="C7" s="1295"/>
      <c r="D7" s="1295"/>
      <c r="E7" s="1295"/>
      <c r="F7" s="1297" t="s">
        <v>1603</v>
      </c>
      <c r="G7" s="1296"/>
      <c r="H7" s="1297" t="s">
        <v>1598</v>
      </c>
      <c r="I7" s="1296"/>
      <c r="J7" s="1297" t="s">
        <v>1596</v>
      </c>
      <c r="K7" s="1296"/>
      <c r="L7" s="1297" t="s">
        <v>1597</v>
      </c>
      <c r="M7" s="1296"/>
    </row>
    <row r="8" spans="1:13" ht="16.149999999999999" customHeight="1" x14ac:dyDescent="0.25">
      <c r="A8" s="1195"/>
      <c r="B8" s="982"/>
      <c r="C8" s="982"/>
      <c r="D8" s="982"/>
      <c r="E8" s="1196"/>
      <c r="F8" s="1197"/>
      <c r="G8" s="1198"/>
      <c r="H8" s="1197"/>
      <c r="I8" s="1198"/>
      <c r="J8" s="1197"/>
      <c r="K8" s="1198"/>
      <c r="L8" s="1197"/>
      <c r="M8" s="1198"/>
    </row>
    <row r="9" spans="1:13" ht="16.149999999999999" customHeight="1" x14ac:dyDescent="0.25">
      <c r="A9" s="1188"/>
      <c r="B9" s="1189"/>
      <c r="C9" s="1189"/>
      <c r="D9" s="1189"/>
      <c r="E9" s="1190"/>
      <c r="F9" s="1191"/>
      <c r="G9" s="1192"/>
      <c r="H9" s="1191"/>
      <c r="I9" s="1192"/>
      <c r="J9" s="1191"/>
      <c r="K9" s="1192"/>
      <c r="L9" s="1191"/>
      <c r="M9" s="1192"/>
    </row>
    <row r="10" spans="1:13" ht="16.149999999999999" customHeight="1" x14ac:dyDescent="0.25">
      <c r="A10" s="1188"/>
      <c r="B10" s="1189"/>
      <c r="C10" s="1189"/>
      <c r="D10" s="1189"/>
      <c r="E10" s="1190"/>
      <c r="F10" s="1191"/>
      <c r="G10" s="1192"/>
      <c r="H10" s="1191"/>
      <c r="I10" s="1192"/>
      <c r="J10" s="1191"/>
      <c r="K10" s="1192"/>
      <c r="L10" s="1191"/>
      <c r="M10" s="1192"/>
    </row>
    <row r="11" spans="1:13" ht="16.149999999999999" customHeight="1" x14ac:dyDescent="0.25">
      <c r="A11" s="1195"/>
      <c r="B11" s="982"/>
      <c r="C11" s="982"/>
      <c r="D11" s="982"/>
      <c r="E11" s="1196"/>
      <c r="F11" s="1191"/>
      <c r="G11" s="1192"/>
      <c r="H11" s="1191"/>
      <c r="I11" s="1192"/>
      <c r="J11" s="1191"/>
      <c r="K11" s="1192"/>
      <c r="L11" s="1191"/>
      <c r="M11" s="1192"/>
    </row>
    <row r="12" spans="1:13" ht="16.149999999999999" customHeight="1" x14ac:dyDescent="0.25">
      <c r="A12" s="1195"/>
      <c r="B12" s="982"/>
      <c r="C12" s="982"/>
      <c r="D12" s="982"/>
      <c r="E12" s="1196"/>
      <c r="F12" s="1191"/>
      <c r="G12" s="1192"/>
      <c r="H12" s="1191"/>
      <c r="I12" s="1192"/>
      <c r="J12" s="1191"/>
      <c r="K12" s="1192"/>
      <c r="L12" s="1191"/>
      <c r="M12" s="1192"/>
    </row>
    <row r="13" spans="1:13" ht="16.149999999999999" customHeight="1" x14ac:dyDescent="0.25">
      <c r="A13" s="1195"/>
      <c r="B13" s="982"/>
      <c r="C13" s="982"/>
      <c r="D13" s="982"/>
      <c r="E13" s="1196"/>
      <c r="F13" s="1191"/>
      <c r="G13" s="1192"/>
      <c r="H13" s="1191"/>
      <c r="I13" s="1192"/>
      <c r="J13" s="1191"/>
      <c r="K13" s="1192"/>
      <c r="L13" s="1191"/>
      <c r="M13" s="1192"/>
    </row>
    <row r="14" spans="1:13" ht="16.149999999999999" customHeight="1" x14ac:dyDescent="0.25">
      <c r="A14" s="1195"/>
      <c r="B14" s="982"/>
      <c r="C14" s="982"/>
      <c r="D14" s="982"/>
      <c r="E14" s="1196"/>
      <c r="F14" s="1191"/>
      <c r="G14" s="1192"/>
      <c r="H14" s="1191"/>
      <c r="I14" s="1192"/>
      <c r="J14" s="1191"/>
      <c r="K14" s="1192"/>
      <c r="L14" s="1191"/>
      <c r="M14" s="1192"/>
    </row>
    <row r="15" spans="1:13" ht="16.149999999999999" customHeight="1" x14ac:dyDescent="0.25">
      <c r="A15" s="1195"/>
      <c r="B15" s="982"/>
      <c r="C15" s="982"/>
      <c r="D15" s="982"/>
      <c r="E15" s="1196"/>
      <c r="F15" s="1191"/>
      <c r="G15" s="1192"/>
      <c r="H15" s="1191"/>
      <c r="I15" s="1192"/>
      <c r="J15" s="1191"/>
      <c r="K15" s="1192"/>
      <c r="L15" s="1191"/>
      <c r="M15" s="1192"/>
    </row>
    <row r="16" spans="1:13" ht="16.149999999999999" customHeight="1" x14ac:dyDescent="0.25">
      <c r="A16" s="1195"/>
      <c r="B16" s="982"/>
      <c r="C16" s="982"/>
      <c r="D16" s="982"/>
      <c r="E16" s="1196"/>
      <c r="F16" s="1191"/>
      <c r="G16" s="1192"/>
      <c r="H16" s="1191"/>
      <c r="I16" s="1192"/>
      <c r="J16" s="1191"/>
      <c r="K16" s="1192"/>
      <c r="L16" s="1191"/>
      <c r="M16" s="1192"/>
    </row>
    <row r="17" spans="1:13" ht="16.149999999999999" customHeight="1" x14ac:dyDescent="0.25">
      <c r="A17" s="1195"/>
      <c r="B17" s="982"/>
      <c r="C17" s="982"/>
      <c r="D17" s="982"/>
      <c r="E17" s="1196"/>
      <c r="F17" s="1191"/>
      <c r="G17" s="1192"/>
      <c r="H17" s="1191"/>
      <c r="I17" s="1192"/>
      <c r="J17" s="1191"/>
      <c r="K17" s="1192"/>
      <c r="L17" s="1191"/>
      <c r="M17" s="1192"/>
    </row>
    <row r="18" spans="1:13" ht="16.149999999999999" customHeight="1" x14ac:dyDescent="0.25">
      <c r="A18" s="1195"/>
      <c r="B18" s="982"/>
      <c r="C18" s="982"/>
      <c r="D18" s="982"/>
      <c r="E18" s="1196"/>
      <c r="F18" s="1191"/>
      <c r="G18" s="1192"/>
      <c r="H18" s="1191"/>
      <c r="I18" s="1192"/>
      <c r="J18" s="1191"/>
      <c r="K18" s="1192"/>
      <c r="L18" s="1191"/>
      <c r="M18" s="1192"/>
    </row>
    <row r="19" spans="1:13" ht="16.149999999999999" customHeight="1" x14ac:dyDescent="0.25">
      <c r="A19" s="1195"/>
      <c r="B19" s="982"/>
      <c r="C19" s="982"/>
      <c r="D19" s="982"/>
      <c r="E19" s="1196"/>
      <c r="F19" s="1191"/>
      <c r="G19" s="1192"/>
      <c r="H19" s="1191"/>
      <c r="I19" s="1192"/>
      <c r="J19" s="1191"/>
      <c r="K19" s="1192"/>
      <c r="L19" s="1191"/>
      <c r="M19" s="1192"/>
    </row>
    <row r="20" spans="1:13" ht="16.149999999999999" customHeight="1" x14ac:dyDescent="0.25">
      <c r="A20" s="1195"/>
      <c r="B20" s="982"/>
      <c r="C20" s="982"/>
      <c r="D20" s="982"/>
      <c r="E20" s="1196"/>
      <c r="F20" s="1191"/>
      <c r="G20" s="1192"/>
      <c r="H20" s="1191"/>
      <c r="I20" s="1192"/>
      <c r="J20" s="1191"/>
      <c r="K20" s="1192"/>
      <c r="L20" s="1191"/>
      <c r="M20" s="1192"/>
    </row>
    <row r="21" spans="1:13" ht="16.149999999999999" customHeight="1" x14ac:dyDescent="0.25">
      <c r="A21" s="1195"/>
      <c r="B21" s="982"/>
      <c r="C21" s="982"/>
      <c r="D21" s="982"/>
      <c r="E21" s="1196"/>
      <c r="F21" s="1191"/>
      <c r="G21" s="1192"/>
      <c r="H21" s="1191"/>
      <c r="I21" s="1192"/>
      <c r="J21" s="1191"/>
      <c r="K21" s="1192"/>
      <c r="L21" s="1191"/>
      <c r="M21" s="1192"/>
    </row>
    <row r="22" spans="1:13" ht="16.149999999999999" customHeight="1" x14ac:dyDescent="0.25">
      <c r="A22" s="1195"/>
      <c r="B22" s="982"/>
      <c r="C22" s="982"/>
      <c r="D22" s="982"/>
      <c r="E22" s="1196"/>
      <c r="F22" s="1191"/>
      <c r="G22" s="1192"/>
      <c r="H22" s="1191"/>
      <c r="I22" s="1192"/>
      <c r="J22" s="1191"/>
      <c r="K22" s="1192"/>
      <c r="L22" s="1191"/>
      <c r="M22" s="1192"/>
    </row>
    <row r="23" spans="1:13" ht="16.149999999999999" customHeight="1" x14ac:dyDescent="0.25">
      <c r="A23" s="1195"/>
      <c r="B23" s="982"/>
      <c r="C23" s="982"/>
      <c r="D23" s="982"/>
      <c r="E23" s="1196"/>
      <c r="F23" s="1191"/>
      <c r="G23" s="1192"/>
      <c r="H23" s="1191"/>
      <c r="I23" s="1192"/>
      <c r="J23" s="1191"/>
      <c r="K23" s="1192"/>
      <c r="L23" s="1191"/>
      <c r="M23" s="1192"/>
    </row>
    <row r="24" spans="1:13" ht="16.149999999999999" customHeight="1" x14ac:dyDescent="0.25">
      <c r="A24" s="1195"/>
      <c r="B24" s="982"/>
      <c r="C24" s="982"/>
      <c r="D24" s="982"/>
      <c r="E24" s="1196"/>
      <c r="F24" s="1191"/>
      <c r="G24" s="1192"/>
      <c r="H24" s="1191"/>
      <c r="I24" s="1192"/>
      <c r="J24" s="1191"/>
      <c r="K24" s="1192"/>
      <c r="L24" s="1191"/>
      <c r="M24" s="1192"/>
    </row>
    <row r="25" spans="1:13" ht="16.149999999999999" customHeight="1" x14ac:dyDescent="0.25">
      <c r="A25" s="1195"/>
      <c r="B25" s="982"/>
      <c r="C25" s="982"/>
      <c r="D25" s="982"/>
      <c r="E25" s="1196"/>
      <c r="F25" s="1191"/>
      <c r="G25" s="1192"/>
      <c r="H25" s="1191"/>
      <c r="I25" s="1192"/>
      <c r="J25" s="1191"/>
      <c r="K25" s="1192"/>
      <c r="L25" s="1191"/>
      <c r="M25" s="1192"/>
    </row>
    <row r="26" spans="1:13" ht="16.149999999999999" customHeight="1" x14ac:dyDescent="0.25">
      <c r="A26" s="1195"/>
      <c r="B26" s="982"/>
      <c r="C26" s="982"/>
      <c r="D26" s="982"/>
      <c r="E26" s="1196"/>
      <c r="F26" s="1191"/>
      <c r="G26" s="1192"/>
      <c r="H26" s="1191"/>
      <c r="I26" s="1192"/>
      <c r="J26" s="1191"/>
      <c r="K26" s="1192"/>
      <c r="L26" s="1191"/>
      <c r="M26" s="1192"/>
    </row>
    <row r="27" spans="1:13" ht="16.149999999999999" customHeight="1" x14ac:dyDescent="0.25">
      <c r="A27" s="1195"/>
      <c r="B27" s="982"/>
      <c r="C27" s="982"/>
      <c r="D27" s="982"/>
      <c r="E27" s="1196"/>
      <c r="F27" s="1191"/>
      <c r="G27" s="1192"/>
      <c r="H27" s="1191"/>
      <c r="I27" s="1192"/>
      <c r="J27" s="1191"/>
      <c r="K27" s="1192"/>
      <c r="L27" s="1191"/>
      <c r="M27" s="1192"/>
    </row>
    <row r="28" spans="1:13" ht="16.149999999999999" customHeight="1" x14ac:dyDescent="0.25">
      <c r="A28" s="1195"/>
      <c r="B28" s="982"/>
      <c r="C28" s="982"/>
      <c r="D28" s="982"/>
      <c r="E28" s="1196"/>
      <c r="F28" s="1191"/>
      <c r="G28" s="1192"/>
      <c r="H28" s="1191"/>
      <c r="I28" s="1192"/>
      <c r="J28" s="1191"/>
      <c r="K28" s="1192"/>
      <c r="L28" s="1191"/>
      <c r="M28" s="1192"/>
    </row>
    <row r="29" spans="1:13" ht="16.149999999999999" customHeight="1" x14ac:dyDescent="0.25">
      <c r="A29" s="1195"/>
      <c r="B29" s="982"/>
      <c r="C29" s="982"/>
      <c r="D29" s="982"/>
      <c r="E29" s="1196"/>
      <c r="F29" s="1191"/>
      <c r="G29" s="1192"/>
      <c r="H29" s="1191"/>
      <c r="I29" s="1192"/>
      <c r="J29" s="1191"/>
      <c r="K29" s="1192"/>
      <c r="L29" s="1191"/>
      <c r="M29" s="1192"/>
    </row>
    <row r="30" spans="1:13" ht="16.149999999999999" customHeight="1" x14ac:dyDescent="0.25">
      <c r="A30" s="1195"/>
      <c r="B30" s="982"/>
      <c r="C30" s="982"/>
      <c r="D30" s="982"/>
      <c r="E30" s="1196"/>
      <c r="F30" s="1191"/>
      <c r="G30" s="1192"/>
      <c r="H30" s="1191"/>
      <c r="I30" s="1192"/>
      <c r="J30" s="1191"/>
      <c r="K30" s="1192"/>
      <c r="L30" s="1191"/>
      <c r="M30" s="1192"/>
    </row>
    <row r="31" spans="1:13" ht="16.149999999999999" customHeight="1" x14ac:dyDescent="0.25">
      <c r="A31" s="1195"/>
      <c r="B31" s="982"/>
      <c r="C31" s="982"/>
      <c r="D31" s="982"/>
      <c r="E31" s="1196"/>
      <c r="F31" s="1191"/>
      <c r="G31" s="1192"/>
      <c r="H31" s="1191"/>
      <c r="I31" s="1192"/>
      <c r="J31" s="1191"/>
      <c r="K31" s="1192"/>
      <c r="L31" s="1191"/>
      <c r="M31" s="1192"/>
    </row>
    <row r="32" spans="1:13" ht="16.149999999999999" customHeight="1" x14ac:dyDescent="0.25">
      <c r="A32" s="1195"/>
      <c r="B32" s="982"/>
      <c r="C32" s="982"/>
      <c r="D32" s="982"/>
      <c r="E32" s="1196"/>
      <c r="F32" s="1191"/>
      <c r="G32" s="1192"/>
      <c r="H32" s="1191"/>
      <c r="I32" s="1192"/>
      <c r="J32" s="1191"/>
      <c r="K32" s="1192"/>
      <c r="L32" s="1191"/>
      <c r="M32" s="1192"/>
    </row>
    <row r="33" spans="1:13" ht="16.149999999999999" customHeight="1" thickBot="1" x14ac:dyDescent="0.3">
      <c r="A33" s="1195"/>
      <c r="B33" s="982"/>
      <c r="C33" s="982"/>
      <c r="D33" s="982"/>
      <c r="E33" s="1196"/>
      <c r="F33" s="1193"/>
      <c r="G33" s="1194"/>
      <c r="H33" s="1193"/>
      <c r="I33" s="1194"/>
      <c r="J33" s="1193"/>
      <c r="K33" s="1194"/>
      <c r="L33" s="1193"/>
      <c r="M33" s="1194"/>
    </row>
    <row r="34" spans="1:13" ht="16.149999999999999" customHeight="1" thickBot="1" x14ac:dyDescent="0.35">
      <c r="A34" s="1463" t="s">
        <v>303</v>
      </c>
      <c r="B34" s="1464"/>
      <c r="C34" s="1464"/>
      <c r="D34" s="1464"/>
      <c r="E34" s="1508"/>
      <c r="F34" s="1186">
        <f>SUM(F8:G33)</f>
        <v>0</v>
      </c>
      <c r="G34" s="1187"/>
      <c r="H34" s="1186">
        <f>SUM(H8:I33)</f>
        <v>0</v>
      </c>
      <c r="I34" s="1187"/>
      <c r="J34" s="1186">
        <f>SUM(J8:K33)</f>
        <v>0</v>
      </c>
      <c r="K34" s="1187"/>
      <c r="L34" s="1186">
        <f>SUM(L8:M33)</f>
        <v>0</v>
      </c>
      <c r="M34" s="1187"/>
    </row>
  </sheetData>
  <mergeCells count="145">
    <mergeCell ref="L23:M23"/>
    <mergeCell ref="L24:M24"/>
    <mergeCell ref="L25:M25"/>
    <mergeCell ref="L26:M26"/>
    <mergeCell ref="H23:I23"/>
    <mergeCell ref="H24:I24"/>
    <mergeCell ref="H26:I26"/>
    <mergeCell ref="J23:K23"/>
    <mergeCell ref="J24:K24"/>
    <mergeCell ref="J26:K26"/>
    <mergeCell ref="A23:E23"/>
    <mergeCell ref="A24:E24"/>
    <mergeCell ref="A25:E25"/>
    <mergeCell ref="A26:E26"/>
    <mergeCell ref="A34:E34"/>
    <mergeCell ref="F34:G34"/>
    <mergeCell ref="F32:G32"/>
    <mergeCell ref="H25:I25"/>
    <mergeCell ref="J25:K25"/>
    <mergeCell ref="F23:G23"/>
    <mergeCell ref="F24:G24"/>
    <mergeCell ref="F25:G25"/>
    <mergeCell ref="F26:G26"/>
    <mergeCell ref="H34:I34"/>
    <mergeCell ref="J34:K34"/>
    <mergeCell ref="L34:M34"/>
    <mergeCell ref="L32:M32"/>
    <mergeCell ref="A33:E33"/>
    <mergeCell ref="F33:G33"/>
    <mergeCell ref="H33:I33"/>
    <mergeCell ref="J33:K33"/>
    <mergeCell ref="L33:M33"/>
    <mergeCell ref="A32:E32"/>
    <mergeCell ref="H30:I30"/>
    <mergeCell ref="J30:K30"/>
    <mergeCell ref="L29:M29"/>
    <mergeCell ref="A29:E29"/>
    <mergeCell ref="F29:G29"/>
    <mergeCell ref="H29:I29"/>
    <mergeCell ref="J29:K29"/>
    <mergeCell ref="H32:I32"/>
    <mergeCell ref="J32:K32"/>
    <mergeCell ref="L30:M30"/>
    <mergeCell ref="A31:E31"/>
    <mergeCell ref="F31:G31"/>
    <mergeCell ref="H31:I31"/>
    <mergeCell ref="J31:K31"/>
    <mergeCell ref="L31:M31"/>
    <mergeCell ref="A30:E30"/>
    <mergeCell ref="F30:G30"/>
    <mergeCell ref="L27:M27"/>
    <mergeCell ref="A28:E28"/>
    <mergeCell ref="F28:G28"/>
    <mergeCell ref="H28:I28"/>
    <mergeCell ref="J28:K28"/>
    <mergeCell ref="L28:M28"/>
    <mergeCell ref="A27:E27"/>
    <mergeCell ref="F27:G27"/>
    <mergeCell ref="H27:I27"/>
    <mergeCell ref="J27:K27"/>
    <mergeCell ref="L21:M21"/>
    <mergeCell ref="A22:E22"/>
    <mergeCell ref="F22:G22"/>
    <mergeCell ref="H22:I22"/>
    <mergeCell ref="J22:K22"/>
    <mergeCell ref="L22:M22"/>
    <mergeCell ref="A21:E21"/>
    <mergeCell ref="F21:G21"/>
    <mergeCell ref="H21:I21"/>
    <mergeCell ref="J21:K21"/>
    <mergeCell ref="L19:M19"/>
    <mergeCell ref="A20:E20"/>
    <mergeCell ref="F20:G20"/>
    <mergeCell ref="H20:I20"/>
    <mergeCell ref="J20:K20"/>
    <mergeCell ref="L20:M20"/>
    <mergeCell ref="A19:E19"/>
    <mergeCell ref="F19:G19"/>
    <mergeCell ref="H19:I19"/>
    <mergeCell ref="J19:K19"/>
    <mergeCell ref="L17:M17"/>
    <mergeCell ref="A18:E18"/>
    <mergeCell ref="F18:G18"/>
    <mergeCell ref="H18:I18"/>
    <mergeCell ref="J18:K18"/>
    <mergeCell ref="L18:M18"/>
    <mergeCell ref="A17:E17"/>
    <mergeCell ref="F17:G17"/>
    <mergeCell ref="H17:I17"/>
    <mergeCell ref="J17:K17"/>
    <mergeCell ref="L15:M15"/>
    <mergeCell ref="A16:E16"/>
    <mergeCell ref="F16:G16"/>
    <mergeCell ref="H16:I16"/>
    <mergeCell ref="J16:K16"/>
    <mergeCell ref="L16:M16"/>
    <mergeCell ref="A15:E15"/>
    <mergeCell ref="F15:G15"/>
    <mergeCell ref="H15:I15"/>
    <mergeCell ref="J15:K15"/>
    <mergeCell ref="L13:M13"/>
    <mergeCell ref="A14:E14"/>
    <mergeCell ref="F14:G14"/>
    <mergeCell ref="H14:I14"/>
    <mergeCell ref="J14:K14"/>
    <mergeCell ref="L14:M14"/>
    <mergeCell ref="A13:E13"/>
    <mergeCell ref="F13:G13"/>
    <mergeCell ref="H13:I13"/>
    <mergeCell ref="J13:K13"/>
    <mergeCell ref="L11:M11"/>
    <mergeCell ref="A12:E12"/>
    <mergeCell ref="F12:G12"/>
    <mergeCell ref="H12:I12"/>
    <mergeCell ref="J12:K12"/>
    <mergeCell ref="L12:M12"/>
    <mergeCell ref="A11:E11"/>
    <mergeCell ref="F11:G11"/>
    <mergeCell ref="H11:I11"/>
    <mergeCell ref="J11:K11"/>
    <mergeCell ref="A10:E10"/>
    <mergeCell ref="F10:G10"/>
    <mergeCell ref="H10:I10"/>
    <mergeCell ref="J10:K10"/>
    <mergeCell ref="A8:E8"/>
    <mergeCell ref="A9:E9"/>
    <mergeCell ref="F8:G8"/>
    <mergeCell ref="F9:G9"/>
    <mergeCell ref="L8:M8"/>
    <mergeCell ref="L9:M9"/>
    <mergeCell ref="L10:M10"/>
    <mergeCell ref="H8:I8"/>
    <mergeCell ref="H9:I9"/>
    <mergeCell ref="J8:K8"/>
    <mergeCell ref="J9:K9"/>
    <mergeCell ref="A7:E7"/>
    <mergeCell ref="L1:M1"/>
    <mergeCell ref="L2:M2"/>
    <mergeCell ref="L7:M7"/>
    <mergeCell ref="J7:K7"/>
    <mergeCell ref="H7:I7"/>
    <mergeCell ref="F7:G7"/>
    <mergeCell ref="A6:M6"/>
    <mergeCell ref="A5:M5"/>
    <mergeCell ref="A4:M4"/>
  </mergeCells>
  <phoneticPr fontId="0" type="noConversion"/>
  <printOptions horizontalCentered="1"/>
  <pageMargins left="0" right="0" top="1" bottom="1" header="0" footer="0.5"/>
  <pageSetup scale="90" orientation="landscape" r:id="rId1"/>
  <headerFooter alignWithMargins="0">
    <oddFooter>&amp;A</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6">
    <pageSetUpPr fitToPage="1"/>
  </sheetPr>
  <dimension ref="A1:M407"/>
  <sheetViews>
    <sheetView zoomScale="85" zoomScaleNormal="85" workbookViewId="0">
      <selection activeCell="A8" sqref="A8:E8"/>
    </sheetView>
  </sheetViews>
  <sheetFormatPr defaultRowHeight="12.5" x14ac:dyDescent="0.25"/>
  <cols>
    <col min="7" max="7" width="11.54296875" customWidth="1"/>
    <col min="9" max="9" width="11.7265625" customWidth="1"/>
    <col min="11" max="11" width="11.26953125" customWidth="1"/>
    <col min="13" max="13" width="11.54296875" customWidth="1"/>
  </cols>
  <sheetData>
    <row r="1" spans="1:13" x14ac:dyDescent="0.25">
      <c r="A1" s="619">
        <f>Title!B12</f>
        <v>0</v>
      </c>
      <c r="B1" s="2"/>
      <c r="C1" s="2"/>
      <c r="D1" s="2"/>
      <c r="E1" s="2"/>
      <c r="F1" s="2"/>
      <c r="G1" s="2"/>
      <c r="L1" s="957" t="str">
        <f>'82'!H1</f>
        <v>For The Year Ended</v>
      </c>
      <c r="M1" s="958"/>
    </row>
    <row r="2" spans="1:13" ht="13" thickBot="1" x14ac:dyDescent="0.3">
      <c r="A2" t="s">
        <v>8</v>
      </c>
      <c r="B2" s="2"/>
      <c r="C2" s="2"/>
      <c r="D2" s="2"/>
      <c r="E2" s="2"/>
      <c r="F2" s="2"/>
      <c r="G2" s="2"/>
      <c r="L2" s="959">
        <f>'64'!L2:M2</f>
        <v>45657</v>
      </c>
      <c r="M2" s="960"/>
    </row>
    <row r="4" spans="1:13" ht="13" x14ac:dyDescent="0.3">
      <c r="A4" s="895" t="s">
        <v>67</v>
      </c>
      <c r="B4" s="895"/>
      <c r="C4" s="895"/>
      <c r="D4" s="895"/>
      <c r="E4" s="895"/>
      <c r="F4" s="895"/>
      <c r="G4" s="895"/>
      <c r="H4" s="895"/>
      <c r="I4" s="895"/>
      <c r="J4" s="895"/>
      <c r="K4" s="895"/>
      <c r="L4" s="895"/>
      <c r="M4" s="895"/>
    </row>
    <row r="5" spans="1:13" x14ac:dyDescent="0.25">
      <c r="A5" s="1103" t="s">
        <v>68</v>
      </c>
      <c r="B5" s="1103"/>
      <c r="C5" s="1103"/>
      <c r="D5" s="1103"/>
      <c r="E5" s="1103"/>
      <c r="F5" s="1103"/>
      <c r="G5" s="1103"/>
      <c r="H5" s="1103"/>
      <c r="I5" s="1103"/>
      <c r="J5" s="1103"/>
      <c r="K5" s="1103"/>
      <c r="L5" s="1103"/>
      <c r="M5" s="1103"/>
    </row>
    <row r="6" spans="1:13" ht="13.5" thickBot="1" x14ac:dyDescent="0.35">
      <c r="A6" s="1423" t="s">
        <v>1947</v>
      </c>
      <c r="B6" s="1423"/>
      <c r="C6" s="1423"/>
      <c r="D6" s="1423"/>
      <c r="E6" s="1423"/>
      <c r="F6" s="1423"/>
      <c r="G6" s="1423"/>
      <c r="H6" s="1423"/>
      <c r="I6" s="1423"/>
      <c r="J6" s="1423"/>
      <c r="K6" s="1423"/>
      <c r="L6" s="1423"/>
      <c r="M6" s="1423"/>
    </row>
    <row r="7" spans="1:13" ht="26.25" customHeight="1" thickBot="1" x14ac:dyDescent="0.3">
      <c r="A7" s="1297" t="s">
        <v>2115</v>
      </c>
      <c r="B7" s="1295"/>
      <c r="C7" s="1295"/>
      <c r="D7" s="1295"/>
      <c r="E7" s="1295"/>
      <c r="F7" s="1297" t="s">
        <v>1602</v>
      </c>
      <c r="G7" s="1296"/>
      <c r="H7" s="1297" t="s">
        <v>1601</v>
      </c>
      <c r="I7" s="1296"/>
      <c r="J7" s="1297" t="s">
        <v>1600</v>
      </c>
      <c r="K7" s="1296"/>
      <c r="L7" s="1297" t="s">
        <v>1599</v>
      </c>
      <c r="M7" s="1296"/>
    </row>
    <row r="8" spans="1:13" ht="16.149999999999999" customHeight="1" x14ac:dyDescent="0.25">
      <c r="A8" s="1203"/>
      <c r="B8" s="949"/>
      <c r="C8" s="949"/>
      <c r="D8" s="949"/>
      <c r="E8" s="1204"/>
      <c r="F8" s="1205"/>
      <c r="G8" s="1206"/>
      <c r="H8" s="1205"/>
      <c r="I8" s="1206"/>
      <c r="J8" s="1205"/>
      <c r="K8" s="1206"/>
      <c r="L8" s="1205"/>
      <c r="M8" s="1206"/>
    </row>
    <row r="9" spans="1:13" ht="16.149999999999999" customHeight="1" x14ac:dyDescent="0.25">
      <c r="A9" s="1188"/>
      <c r="B9" s="1189"/>
      <c r="C9" s="1189"/>
      <c r="D9" s="1189"/>
      <c r="E9" s="1190"/>
      <c r="F9" s="1191"/>
      <c r="G9" s="1192"/>
      <c r="H9" s="1191"/>
      <c r="I9" s="1192"/>
      <c r="J9" s="1191"/>
      <c r="K9" s="1192"/>
      <c r="L9" s="1191"/>
      <c r="M9" s="1192"/>
    </row>
    <row r="10" spans="1:13" ht="16.149999999999999" customHeight="1" x14ac:dyDescent="0.25">
      <c r="A10" s="1203"/>
      <c r="B10" s="949"/>
      <c r="C10" s="949"/>
      <c r="D10" s="949"/>
      <c r="E10" s="1204"/>
      <c r="F10" s="1191"/>
      <c r="G10" s="1192"/>
      <c r="H10" s="1191"/>
      <c r="I10" s="1192"/>
      <c r="J10" s="1191"/>
      <c r="K10" s="1192"/>
      <c r="L10" s="1191"/>
      <c r="M10" s="1192"/>
    </row>
    <row r="11" spans="1:13" ht="16.149999999999999" customHeight="1" x14ac:dyDescent="0.25">
      <c r="A11" s="1188"/>
      <c r="B11" s="1189"/>
      <c r="C11" s="1189"/>
      <c r="D11" s="1189"/>
      <c r="E11" s="1190"/>
      <c r="F11" s="1191"/>
      <c r="G11" s="1192"/>
      <c r="H11" s="1191"/>
      <c r="I11" s="1192"/>
      <c r="J11" s="1191"/>
      <c r="K11" s="1192"/>
      <c r="L11" s="1191"/>
      <c r="M11" s="1192"/>
    </row>
    <row r="12" spans="1:13" ht="16.149999999999999" customHeight="1" x14ac:dyDescent="0.25">
      <c r="A12" s="1188"/>
      <c r="B12" s="1189"/>
      <c r="C12" s="1189"/>
      <c r="D12" s="1189"/>
      <c r="E12" s="1190"/>
      <c r="F12" s="1191"/>
      <c r="G12" s="1192"/>
      <c r="H12" s="1191"/>
      <c r="I12" s="1192"/>
      <c r="J12" s="1191"/>
      <c r="K12" s="1192"/>
      <c r="L12" s="1191"/>
      <c r="M12" s="1192"/>
    </row>
    <row r="13" spans="1:13" ht="16.149999999999999" customHeight="1" x14ac:dyDescent="0.25">
      <c r="A13" s="1188"/>
      <c r="B13" s="1189"/>
      <c r="C13" s="1189"/>
      <c r="D13" s="1189"/>
      <c r="E13" s="1190"/>
      <c r="F13" s="1191"/>
      <c r="G13" s="1192"/>
      <c r="H13" s="1191"/>
      <c r="I13" s="1192"/>
      <c r="J13" s="1191"/>
      <c r="K13" s="1192"/>
      <c r="L13" s="1191"/>
      <c r="M13" s="1192"/>
    </row>
    <row r="14" spans="1:13" ht="16.149999999999999" customHeight="1" x14ac:dyDescent="0.25">
      <c r="A14" s="1188"/>
      <c r="B14" s="1189"/>
      <c r="C14" s="1189"/>
      <c r="D14" s="1189"/>
      <c r="E14" s="1190"/>
      <c r="F14" s="1191"/>
      <c r="G14" s="1192"/>
      <c r="H14" s="1191"/>
      <c r="I14" s="1192"/>
      <c r="J14" s="1191"/>
      <c r="K14" s="1192"/>
      <c r="L14" s="1191"/>
      <c r="M14" s="1192"/>
    </row>
    <row r="15" spans="1:13" ht="16.149999999999999" customHeight="1" x14ac:dyDescent="0.25">
      <c r="A15" s="1188"/>
      <c r="B15" s="1189"/>
      <c r="C15" s="1189"/>
      <c r="D15" s="1189"/>
      <c r="E15" s="1190"/>
      <c r="F15" s="1191"/>
      <c r="G15" s="1192"/>
      <c r="H15" s="1191"/>
      <c r="I15" s="1192"/>
      <c r="J15" s="1191"/>
      <c r="K15" s="1192"/>
      <c r="L15" s="1191"/>
      <c r="M15" s="1192"/>
    </row>
    <row r="16" spans="1:13" ht="16.149999999999999" customHeight="1" x14ac:dyDescent="0.25">
      <c r="A16" s="1188"/>
      <c r="B16" s="1189"/>
      <c r="C16" s="1189"/>
      <c r="D16" s="1189"/>
      <c r="E16" s="1190"/>
      <c r="F16" s="1191"/>
      <c r="G16" s="1192"/>
      <c r="H16" s="1191"/>
      <c r="I16" s="1192"/>
      <c r="J16" s="1191"/>
      <c r="K16" s="1192"/>
      <c r="L16" s="1191"/>
      <c r="M16" s="1192"/>
    </row>
    <row r="17" spans="1:13" ht="16.149999999999999" customHeight="1" x14ac:dyDescent="0.25">
      <c r="A17" s="1188"/>
      <c r="B17" s="1189"/>
      <c r="C17" s="1189"/>
      <c r="D17" s="1189"/>
      <c r="E17" s="1190"/>
      <c r="F17" s="1191"/>
      <c r="G17" s="1192"/>
      <c r="H17" s="1191"/>
      <c r="I17" s="1192"/>
      <c r="J17" s="1191"/>
      <c r="K17" s="1192"/>
      <c r="L17" s="1191"/>
      <c r="M17" s="1192"/>
    </row>
    <row r="18" spans="1:13" ht="16.149999999999999" customHeight="1" x14ac:dyDescent="0.25">
      <c r="A18" s="1188"/>
      <c r="B18" s="1189"/>
      <c r="C18" s="1189"/>
      <c r="D18" s="1189"/>
      <c r="E18" s="1190"/>
      <c r="F18" s="1191"/>
      <c r="G18" s="1192"/>
      <c r="H18" s="1191"/>
      <c r="I18" s="1192"/>
      <c r="J18" s="1191"/>
      <c r="K18" s="1192"/>
      <c r="L18" s="1191"/>
      <c r="M18" s="1192"/>
    </row>
    <row r="19" spans="1:13" ht="16.149999999999999" customHeight="1" x14ac:dyDescent="0.25">
      <c r="A19" s="1188"/>
      <c r="B19" s="1189"/>
      <c r="C19" s="1189"/>
      <c r="D19" s="1189"/>
      <c r="E19" s="1190"/>
      <c r="F19" s="1191"/>
      <c r="G19" s="1192"/>
      <c r="H19" s="1191"/>
      <c r="I19" s="1192"/>
      <c r="J19" s="1191"/>
      <c r="K19" s="1192"/>
      <c r="L19" s="1191"/>
      <c r="M19" s="1192"/>
    </row>
    <row r="20" spans="1:13" ht="16.149999999999999" customHeight="1" x14ac:dyDescent="0.25">
      <c r="A20" s="1188"/>
      <c r="B20" s="1189"/>
      <c r="C20" s="1189"/>
      <c r="D20" s="1189"/>
      <c r="E20" s="1190"/>
      <c r="F20" s="1191"/>
      <c r="G20" s="1192"/>
      <c r="H20" s="1191"/>
      <c r="I20" s="1192"/>
      <c r="J20" s="1191"/>
      <c r="K20" s="1192"/>
      <c r="L20" s="1191"/>
      <c r="M20" s="1192"/>
    </row>
    <row r="21" spans="1:13" ht="16.149999999999999" customHeight="1" x14ac:dyDescent="0.25">
      <c r="A21" s="1188"/>
      <c r="B21" s="1189"/>
      <c r="C21" s="1189"/>
      <c r="D21" s="1189"/>
      <c r="E21" s="1190"/>
      <c r="F21" s="1191"/>
      <c r="G21" s="1192"/>
      <c r="H21" s="1191"/>
      <c r="I21" s="1192"/>
      <c r="J21" s="1191"/>
      <c r="K21" s="1192"/>
      <c r="L21" s="1191"/>
      <c r="M21" s="1192"/>
    </row>
    <row r="22" spans="1:13" ht="16.149999999999999" customHeight="1" x14ac:dyDescent="0.25">
      <c r="A22" s="1188"/>
      <c r="B22" s="1189"/>
      <c r="C22" s="1189"/>
      <c r="D22" s="1189"/>
      <c r="E22" s="1190"/>
      <c r="F22" s="1191"/>
      <c r="G22" s="1192"/>
      <c r="H22" s="1191"/>
      <c r="I22" s="1192"/>
      <c r="J22" s="1191"/>
      <c r="K22" s="1192"/>
      <c r="L22" s="1191"/>
      <c r="M22" s="1192"/>
    </row>
    <row r="23" spans="1:13" ht="16.149999999999999" customHeight="1" x14ac:dyDescent="0.25">
      <c r="A23" s="1188"/>
      <c r="B23" s="1189"/>
      <c r="C23" s="1189"/>
      <c r="D23" s="1189"/>
      <c r="E23" s="1190"/>
      <c r="F23" s="1191"/>
      <c r="G23" s="1192"/>
      <c r="H23" s="1191"/>
      <c r="I23" s="1192"/>
      <c r="J23" s="1191"/>
      <c r="K23" s="1192"/>
      <c r="L23" s="1191"/>
      <c r="M23" s="1192"/>
    </row>
    <row r="24" spans="1:13" ht="16.149999999999999" customHeight="1" x14ac:dyDescent="0.25">
      <c r="A24" s="1188"/>
      <c r="B24" s="1189"/>
      <c r="C24" s="1189"/>
      <c r="D24" s="1189"/>
      <c r="E24" s="1190"/>
      <c r="F24" s="1191"/>
      <c r="G24" s="1192"/>
      <c r="H24" s="1191"/>
      <c r="I24" s="1192"/>
      <c r="J24" s="1191"/>
      <c r="K24" s="1192"/>
      <c r="L24" s="1191"/>
      <c r="M24" s="1192"/>
    </row>
    <row r="25" spans="1:13" ht="16.149999999999999" customHeight="1" x14ac:dyDescent="0.25">
      <c r="A25" s="1188"/>
      <c r="B25" s="1189"/>
      <c r="C25" s="1189"/>
      <c r="D25" s="1189"/>
      <c r="E25" s="1190"/>
      <c r="F25" s="1191"/>
      <c r="G25" s="1192"/>
      <c r="H25" s="1191"/>
      <c r="I25" s="1192"/>
      <c r="J25" s="1191"/>
      <c r="K25" s="1192"/>
      <c r="L25" s="1191"/>
      <c r="M25" s="1192"/>
    </row>
    <row r="26" spans="1:13" ht="16.149999999999999" customHeight="1" x14ac:dyDescent="0.25">
      <c r="A26" s="1188"/>
      <c r="B26" s="1189"/>
      <c r="C26" s="1189"/>
      <c r="D26" s="1189"/>
      <c r="E26" s="1190"/>
      <c r="F26" s="1191"/>
      <c r="G26" s="1192"/>
      <c r="H26" s="1191"/>
      <c r="I26" s="1192"/>
      <c r="J26" s="1191"/>
      <c r="K26" s="1192"/>
      <c r="L26" s="1191"/>
      <c r="M26" s="1192"/>
    </row>
    <row r="27" spans="1:13" ht="16.149999999999999" customHeight="1" x14ac:dyDescent="0.25">
      <c r="A27" s="1188"/>
      <c r="B27" s="1189"/>
      <c r="C27" s="1189"/>
      <c r="D27" s="1189"/>
      <c r="E27" s="1190"/>
      <c r="F27" s="1191"/>
      <c r="G27" s="1192"/>
      <c r="H27" s="1191"/>
      <c r="I27" s="1192"/>
      <c r="J27" s="1191"/>
      <c r="K27" s="1192"/>
      <c r="L27" s="1191"/>
      <c r="M27" s="1192"/>
    </row>
    <row r="28" spans="1:13" ht="16.149999999999999" customHeight="1" x14ac:dyDescent="0.25">
      <c r="A28" s="1188"/>
      <c r="B28" s="1189"/>
      <c r="C28" s="1189"/>
      <c r="D28" s="1189"/>
      <c r="E28" s="1190"/>
      <c r="F28" s="1191"/>
      <c r="G28" s="1192"/>
      <c r="H28" s="1191"/>
      <c r="I28" s="1192"/>
      <c r="J28" s="1191"/>
      <c r="K28" s="1192"/>
      <c r="L28" s="1191"/>
      <c r="M28" s="1192"/>
    </row>
    <row r="29" spans="1:13" ht="16.149999999999999" customHeight="1" x14ac:dyDescent="0.25">
      <c r="A29" s="1188"/>
      <c r="B29" s="1189"/>
      <c r="C29" s="1189"/>
      <c r="D29" s="1189"/>
      <c r="E29" s="1190"/>
      <c r="F29" s="1191"/>
      <c r="G29" s="1192"/>
      <c r="H29" s="1191"/>
      <c r="I29" s="1192"/>
      <c r="J29" s="1191"/>
      <c r="K29" s="1192"/>
      <c r="L29" s="1191"/>
      <c r="M29" s="1192"/>
    </row>
    <row r="30" spans="1:13" ht="16.149999999999999" customHeight="1" x14ac:dyDescent="0.25">
      <c r="A30" s="1188"/>
      <c r="B30" s="1189"/>
      <c r="C30" s="1189"/>
      <c r="D30" s="1189"/>
      <c r="E30" s="1190"/>
      <c r="F30" s="1191"/>
      <c r="G30" s="1192"/>
      <c r="H30" s="1191"/>
      <c r="I30" s="1192"/>
      <c r="J30" s="1191"/>
      <c r="K30" s="1192"/>
      <c r="L30" s="1191"/>
      <c r="M30" s="1192"/>
    </row>
    <row r="31" spans="1:13" ht="16.149999999999999" customHeight="1" x14ac:dyDescent="0.25">
      <c r="A31" s="1188"/>
      <c r="B31" s="1189"/>
      <c r="C31" s="1189"/>
      <c r="D31" s="1189"/>
      <c r="E31" s="1190"/>
      <c r="F31" s="1191"/>
      <c r="G31" s="1192"/>
      <c r="H31" s="1191"/>
      <c r="I31" s="1192"/>
      <c r="J31" s="1191"/>
      <c r="K31" s="1192"/>
      <c r="L31" s="1191"/>
      <c r="M31" s="1192"/>
    </row>
    <row r="32" spans="1:13" ht="16.149999999999999" customHeight="1" x14ac:dyDescent="0.25">
      <c r="A32" s="1188"/>
      <c r="B32" s="1189"/>
      <c r="C32" s="1189"/>
      <c r="D32" s="1189"/>
      <c r="E32" s="1190"/>
      <c r="F32" s="1191"/>
      <c r="G32" s="1192"/>
      <c r="H32" s="1191"/>
      <c r="I32" s="1192"/>
      <c r="J32" s="1191"/>
      <c r="K32" s="1192"/>
      <c r="L32" s="1191"/>
      <c r="M32" s="1192"/>
    </row>
    <row r="33" spans="1:13" ht="16.149999999999999" customHeight="1" x14ac:dyDescent="0.25">
      <c r="A33" s="1188"/>
      <c r="B33" s="1189"/>
      <c r="C33" s="1189"/>
      <c r="D33" s="1189"/>
      <c r="E33" s="1190"/>
      <c r="F33" s="1191"/>
      <c r="G33" s="1192"/>
      <c r="H33" s="1191"/>
      <c r="I33" s="1192"/>
      <c r="J33" s="1191"/>
      <c r="K33" s="1192"/>
      <c r="L33" s="1191"/>
      <c r="M33" s="1192"/>
    </row>
    <row r="34" spans="1:13" ht="16.149999999999999" customHeight="1" thickBot="1" x14ac:dyDescent="0.3">
      <c r="A34" s="1188"/>
      <c r="B34" s="1189"/>
      <c r="C34" s="1189"/>
      <c r="D34" s="1189"/>
      <c r="E34" s="1190"/>
      <c r="F34" s="1193"/>
      <c r="G34" s="1194"/>
      <c r="H34" s="1193"/>
      <c r="I34" s="1194"/>
      <c r="J34" s="1193"/>
      <c r="K34" s="1194"/>
      <c r="L34" s="1193"/>
      <c r="M34" s="1194"/>
    </row>
    <row r="35" spans="1:13" ht="16.149999999999999" customHeight="1" thickBot="1" x14ac:dyDescent="0.35">
      <c r="A35" s="1463" t="s">
        <v>303</v>
      </c>
      <c r="B35" s="1464"/>
      <c r="C35" s="1464"/>
      <c r="D35" s="1464"/>
      <c r="E35" s="1508"/>
      <c r="F35" s="1186">
        <f>SUM(F8:G34)</f>
        <v>0</v>
      </c>
      <c r="G35" s="1187"/>
      <c r="H35" s="1186">
        <f>SUM(H8:I34)</f>
        <v>0</v>
      </c>
      <c r="I35" s="1187"/>
      <c r="J35" s="1186">
        <f>SUM(J8:K34)</f>
        <v>0</v>
      </c>
      <c r="K35" s="1187"/>
      <c r="L35" s="1186">
        <f>SUM(L8:M34)</f>
        <v>0</v>
      </c>
      <c r="M35" s="1187"/>
    </row>
    <row r="36" spans="1:13" x14ac:dyDescent="0.25">
      <c r="F36" s="238"/>
      <c r="G36" s="238"/>
      <c r="H36" s="238"/>
      <c r="I36" s="238"/>
      <c r="J36" s="238"/>
      <c r="K36" s="238"/>
      <c r="L36" s="238"/>
      <c r="M36" s="238"/>
    </row>
    <row r="37" spans="1:13" x14ac:dyDescent="0.25">
      <c r="F37" s="238"/>
      <c r="G37" s="238"/>
      <c r="H37" s="238"/>
      <c r="I37" s="238"/>
      <c r="J37" s="238"/>
      <c r="K37" s="238"/>
      <c r="L37" s="238"/>
      <c r="M37" s="238"/>
    </row>
    <row r="38" spans="1:13" x14ac:dyDescent="0.25">
      <c r="F38" s="238"/>
      <c r="G38" s="238"/>
      <c r="H38" s="238"/>
      <c r="I38" s="238"/>
      <c r="J38" s="238"/>
      <c r="K38" s="238"/>
      <c r="L38" s="238"/>
      <c r="M38" s="238"/>
    </row>
    <row r="39" spans="1:13" x14ac:dyDescent="0.25">
      <c r="F39" s="238"/>
      <c r="G39" s="238"/>
      <c r="H39" s="238"/>
      <c r="I39" s="238"/>
      <c r="J39" s="238"/>
      <c r="K39" s="238"/>
      <c r="L39" s="238"/>
      <c r="M39" s="238"/>
    </row>
    <row r="40" spans="1:13" x14ac:dyDescent="0.25">
      <c r="F40" s="238"/>
      <c r="G40" s="238"/>
      <c r="H40" s="238"/>
      <c r="I40" s="238"/>
      <c r="J40" s="238"/>
      <c r="K40" s="238"/>
      <c r="L40" s="238"/>
      <c r="M40" s="238"/>
    </row>
    <row r="41" spans="1:13" x14ac:dyDescent="0.25">
      <c r="F41" s="238"/>
      <c r="G41" s="238"/>
      <c r="H41" s="238"/>
      <c r="I41" s="238"/>
      <c r="J41" s="238"/>
      <c r="K41" s="238"/>
      <c r="L41" s="238"/>
      <c r="M41" s="238"/>
    </row>
    <row r="42" spans="1:13" x14ac:dyDescent="0.25">
      <c r="F42" s="238"/>
      <c r="G42" s="238"/>
      <c r="H42" s="238"/>
      <c r="I42" s="238"/>
      <c r="J42" s="238"/>
      <c r="K42" s="238"/>
      <c r="L42" s="238"/>
      <c r="M42" s="238"/>
    </row>
    <row r="43" spans="1:13" x14ac:dyDescent="0.25">
      <c r="F43" s="238"/>
      <c r="G43" s="238"/>
      <c r="H43" s="238"/>
      <c r="I43" s="238"/>
      <c r="J43" s="238"/>
      <c r="K43" s="238"/>
      <c r="L43" s="238"/>
      <c r="M43" s="238"/>
    </row>
    <row r="44" spans="1:13" x14ac:dyDescent="0.25">
      <c r="F44" s="238"/>
      <c r="G44" s="238"/>
      <c r="H44" s="238"/>
      <c r="I44" s="238"/>
      <c r="J44" s="238"/>
      <c r="K44" s="238"/>
      <c r="L44" s="238"/>
      <c r="M44" s="238"/>
    </row>
    <row r="45" spans="1:13" x14ac:dyDescent="0.25">
      <c r="F45" s="238"/>
      <c r="G45" s="238"/>
      <c r="H45" s="238"/>
      <c r="I45" s="238"/>
      <c r="J45" s="238"/>
      <c r="K45" s="238"/>
      <c r="L45" s="238"/>
      <c r="M45" s="238"/>
    </row>
    <row r="46" spans="1:13" x14ac:dyDescent="0.25">
      <c r="F46" s="238"/>
      <c r="G46" s="238"/>
      <c r="H46" s="238"/>
      <c r="I46" s="238"/>
      <c r="J46" s="238"/>
      <c r="K46" s="238"/>
      <c r="L46" s="238"/>
      <c r="M46" s="238"/>
    </row>
    <row r="47" spans="1:13" x14ac:dyDescent="0.25">
      <c r="F47" s="238"/>
      <c r="G47" s="238"/>
      <c r="H47" s="238"/>
      <c r="I47" s="238"/>
      <c r="J47" s="238"/>
      <c r="K47" s="238"/>
      <c r="L47" s="238"/>
      <c r="M47" s="238"/>
    </row>
    <row r="48" spans="1:13" x14ac:dyDescent="0.25">
      <c r="F48" s="238"/>
      <c r="G48" s="238"/>
      <c r="H48" s="238"/>
      <c r="I48" s="238"/>
      <c r="J48" s="238"/>
      <c r="K48" s="238"/>
      <c r="L48" s="238"/>
      <c r="M48" s="238"/>
    </row>
    <row r="49" spans="6:13" x14ac:dyDescent="0.25">
      <c r="F49" s="238"/>
      <c r="G49" s="238"/>
      <c r="H49" s="238"/>
      <c r="I49" s="238"/>
      <c r="J49" s="238"/>
      <c r="K49" s="238"/>
      <c r="L49" s="238"/>
      <c r="M49" s="238"/>
    </row>
    <row r="50" spans="6:13" x14ac:dyDescent="0.25">
      <c r="F50" s="238"/>
      <c r="G50" s="238"/>
      <c r="H50" s="238"/>
      <c r="I50" s="238"/>
      <c r="J50" s="238"/>
      <c r="K50" s="238"/>
      <c r="L50" s="238"/>
      <c r="M50" s="238"/>
    </row>
    <row r="51" spans="6:13" x14ac:dyDescent="0.25">
      <c r="F51" s="238"/>
      <c r="G51" s="238"/>
      <c r="H51" s="238"/>
      <c r="I51" s="238"/>
      <c r="J51" s="238"/>
      <c r="K51" s="238"/>
      <c r="L51" s="238"/>
      <c r="M51" s="238"/>
    </row>
    <row r="52" spans="6:13" x14ac:dyDescent="0.25">
      <c r="F52" s="238"/>
      <c r="G52" s="238"/>
      <c r="H52" s="238"/>
      <c r="I52" s="238"/>
      <c r="J52" s="238"/>
      <c r="K52" s="238"/>
      <c r="L52" s="238"/>
      <c r="M52" s="238"/>
    </row>
    <row r="53" spans="6:13" x14ac:dyDescent="0.25">
      <c r="F53" s="238"/>
      <c r="G53" s="238"/>
      <c r="H53" s="238"/>
      <c r="I53" s="238"/>
      <c r="J53" s="238"/>
      <c r="K53" s="238"/>
      <c r="L53" s="238"/>
      <c r="M53" s="238"/>
    </row>
    <row r="54" spans="6:13" x14ac:dyDescent="0.25">
      <c r="F54" s="238"/>
      <c r="G54" s="238"/>
      <c r="H54" s="238"/>
      <c r="I54" s="238"/>
      <c r="J54" s="238"/>
      <c r="K54" s="238"/>
      <c r="L54" s="238"/>
      <c r="M54" s="238"/>
    </row>
    <row r="55" spans="6:13" x14ac:dyDescent="0.25">
      <c r="F55" s="238"/>
      <c r="G55" s="238"/>
      <c r="H55" s="238"/>
      <c r="I55" s="238"/>
      <c r="J55" s="238"/>
      <c r="K55" s="238"/>
      <c r="L55" s="238"/>
      <c r="M55" s="238"/>
    </row>
    <row r="56" spans="6:13" x14ac:dyDescent="0.25">
      <c r="F56" s="238"/>
      <c r="G56" s="238"/>
      <c r="H56" s="238"/>
      <c r="I56" s="238"/>
      <c r="J56" s="238"/>
      <c r="K56" s="238"/>
      <c r="L56" s="238"/>
      <c r="M56" s="238"/>
    </row>
    <row r="57" spans="6:13" x14ac:dyDescent="0.25">
      <c r="F57" s="238"/>
      <c r="G57" s="238"/>
      <c r="H57" s="238"/>
      <c r="I57" s="238"/>
      <c r="J57" s="238"/>
      <c r="K57" s="238"/>
      <c r="L57" s="238"/>
      <c r="M57" s="238"/>
    </row>
    <row r="58" spans="6:13" x14ac:dyDescent="0.25">
      <c r="F58" s="238"/>
      <c r="G58" s="238"/>
      <c r="H58" s="238"/>
      <c r="I58" s="238"/>
      <c r="J58" s="238"/>
      <c r="K58" s="238"/>
      <c r="L58" s="238"/>
      <c r="M58" s="238"/>
    </row>
    <row r="59" spans="6:13" x14ac:dyDescent="0.25">
      <c r="F59" s="238"/>
      <c r="G59" s="238"/>
      <c r="H59" s="238"/>
      <c r="I59" s="238"/>
      <c r="J59" s="238"/>
      <c r="K59" s="238"/>
      <c r="L59" s="238"/>
      <c r="M59" s="238"/>
    </row>
    <row r="60" spans="6:13" x14ac:dyDescent="0.25">
      <c r="F60" s="238"/>
      <c r="G60" s="238"/>
      <c r="H60" s="238"/>
      <c r="I60" s="238"/>
      <c r="J60" s="238"/>
      <c r="K60" s="238"/>
      <c r="L60" s="238"/>
      <c r="M60" s="238"/>
    </row>
    <row r="61" spans="6:13" x14ac:dyDescent="0.25">
      <c r="F61" s="238"/>
      <c r="G61" s="238"/>
      <c r="H61" s="238"/>
      <c r="I61" s="238"/>
      <c r="J61" s="238"/>
      <c r="K61" s="238"/>
      <c r="L61" s="238"/>
      <c r="M61" s="238"/>
    </row>
    <row r="62" spans="6:13" x14ac:dyDescent="0.25">
      <c r="F62" s="238"/>
      <c r="G62" s="238"/>
      <c r="H62" s="238"/>
      <c r="I62" s="238"/>
      <c r="J62" s="238"/>
      <c r="K62" s="238"/>
      <c r="L62" s="238"/>
      <c r="M62" s="238"/>
    </row>
    <row r="63" spans="6:13" x14ac:dyDescent="0.25">
      <c r="F63" s="238"/>
      <c r="G63" s="238"/>
      <c r="H63" s="238"/>
      <c r="I63" s="238"/>
      <c r="J63" s="238"/>
      <c r="K63" s="238"/>
      <c r="L63" s="238"/>
      <c r="M63" s="238"/>
    </row>
    <row r="64" spans="6:13" x14ac:dyDescent="0.25">
      <c r="F64" s="238"/>
      <c r="G64" s="238"/>
      <c r="H64" s="238"/>
      <c r="I64" s="238"/>
      <c r="J64" s="238"/>
      <c r="K64" s="238"/>
      <c r="L64" s="238"/>
      <c r="M64" s="238"/>
    </row>
    <row r="65" spans="6:13" x14ac:dyDescent="0.25">
      <c r="F65" s="238"/>
      <c r="G65" s="238"/>
      <c r="H65" s="238"/>
      <c r="I65" s="238"/>
      <c r="J65" s="238"/>
      <c r="K65" s="238"/>
      <c r="L65" s="238"/>
      <c r="M65" s="238"/>
    </row>
    <row r="66" spans="6:13" x14ac:dyDescent="0.25">
      <c r="F66" s="238"/>
      <c r="G66" s="238"/>
      <c r="H66" s="238"/>
      <c r="I66" s="238"/>
      <c r="J66" s="238"/>
      <c r="K66" s="238"/>
      <c r="L66" s="238"/>
      <c r="M66" s="238"/>
    </row>
    <row r="67" spans="6:13" x14ac:dyDescent="0.25">
      <c r="F67" s="238"/>
      <c r="G67" s="238"/>
      <c r="H67" s="238"/>
      <c r="I67" s="238"/>
      <c r="J67" s="238"/>
      <c r="K67" s="238"/>
      <c r="L67" s="238"/>
      <c r="M67" s="238"/>
    </row>
    <row r="68" spans="6:13" x14ac:dyDescent="0.25">
      <c r="F68" s="238"/>
      <c r="G68" s="238"/>
      <c r="H68" s="238"/>
      <c r="I68" s="238"/>
      <c r="J68" s="238"/>
      <c r="K68" s="238"/>
      <c r="L68" s="238"/>
      <c r="M68" s="238"/>
    </row>
    <row r="69" spans="6:13" x14ac:dyDescent="0.25">
      <c r="F69" s="238"/>
      <c r="G69" s="238"/>
      <c r="H69" s="238"/>
      <c r="I69" s="238"/>
      <c r="J69" s="238"/>
      <c r="K69" s="238"/>
      <c r="L69" s="238"/>
      <c r="M69" s="238"/>
    </row>
    <row r="70" spans="6:13" x14ac:dyDescent="0.25">
      <c r="F70" s="238"/>
      <c r="G70" s="238"/>
      <c r="H70" s="238"/>
      <c r="I70" s="238"/>
      <c r="J70" s="238"/>
      <c r="K70" s="238"/>
      <c r="L70" s="238"/>
      <c r="M70" s="238"/>
    </row>
    <row r="71" spans="6:13" x14ac:dyDescent="0.25">
      <c r="F71" s="238"/>
      <c r="G71" s="238"/>
      <c r="H71" s="238"/>
      <c r="I71" s="238"/>
      <c r="J71" s="238"/>
      <c r="K71" s="238"/>
      <c r="L71" s="238"/>
      <c r="M71" s="238"/>
    </row>
    <row r="72" spans="6:13" x14ac:dyDescent="0.25">
      <c r="F72" s="238"/>
      <c r="G72" s="238"/>
      <c r="H72" s="238"/>
      <c r="I72" s="238"/>
      <c r="J72" s="238"/>
      <c r="K72" s="238"/>
      <c r="L72" s="238"/>
      <c r="M72" s="238"/>
    </row>
    <row r="73" spans="6:13" x14ac:dyDescent="0.25">
      <c r="F73" s="238"/>
      <c r="G73" s="238"/>
      <c r="H73" s="238"/>
      <c r="I73" s="238"/>
      <c r="J73" s="238"/>
      <c r="K73" s="238"/>
      <c r="L73" s="238"/>
      <c r="M73" s="238"/>
    </row>
    <row r="74" spans="6:13" x14ac:dyDescent="0.25">
      <c r="F74" s="238"/>
      <c r="G74" s="238"/>
      <c r="H74" s="238"/>
      <c r="I74" s="238"/>
      <c r="J74" s="238"/>
      <c r="K74" s="238"/>
      <c r="L74" s="238"/>
      <c r="M74" s="238"/>
    </row>
    <row r="75" spans="6:13" x14ac:dyDescent="0.25">
      <c r="F75" s="238"/>
      <c r="G75" s="238"/>
      <c r="H75" s="238"/>
      <c r="I75" s="238"/>
      <c r="J75" s="238"/>
      <c r="K75" s="238"/>
      <c r="L75" s="238"/>
      <c r="M75" s="238"/>
    </row>
    <row r="76" spans="6:13" x14ac:dyDescent="0.25">
      <c r="F76" s="238"/>
      <c r="G76" s="238"/>
      <c r="H76" s="238"/>
      <c r="I76" s="238"/>
      <c r="J76" s="238"/>
      <c r="K76" s="238"/>
      <c r="L76" s="238"/>
      <c r="M76" s="238"/>
    </row>
    <row r="77" spans="6:13" x14ac:dyDescent="0.25">
      <c r="F77" s="238"/>
      <c r="G77" s="238"/>
      <c r="H77" s="238"/>
      <c r="I77" s="238"/>
      <c r="J77" s="238"/>
      <c r="K77" s="238"/>
      <c r="L77" s="238"/>
      <c r="M77" s="238"/>
    </row>
    <row r="78" spans="6:13" x14ac:dyDescent="0.25">
      <c r="F78" s="238"/>
      <c r="G78" s="238"/>
      <c r="H78" s="238"/>
      <c r="I78" s="238"/>
      <c r="J78" s="238"/>
      <c r="K78" s="238"/>
      <c r="L78" s="238"/>
      <c r="M78" s="238"/>
    </row>
    <row r="79" spans="6:13" x14ac:dyDescent="0.25">
      <c r="F79" s="238"/>
      <c r="G79" s="238"/>
      <c r="H79" s="238"/>
      <c r="I79" s="238"/>
      <c r="J79" s="238"/>
      <c r="K79" s="238"/>
      <c r="L79" s="238"/>
      <c r="M79" s="238"/>
    </row>
    <row r="80" spans="6:13" x14ac:dyDescent="0.25">
      <c r="F80" s="238"/>
      <c r="G80" s="238"/>
      <c r="H80" s="238"/>
      <c r="I80" s="238"/>
      <c r="J80" s="238"/>
      <c r="K80" s="238"/>
      <c r="L80" s="238"/>
      <c r="M80" s="238"/>
    </row>
    <row r="81" spans="6:13" x14ac:dyDescent="0.25">
      <c r="F81" s="238"/>
      <c r="G81" s="238"/>
      <c r="H81" s="238"/>
      <c r="I81" s="238"/>
      <c r="J81" s="238"/>
      <c r="K81" s="238"/>
      <c r="L81" s="238"/>
      <c r="M81" s="238"/>
    </row>
    <row r="82" spans="6:13" x14ac:dyDescent="0.25">
      <c r="F82" s="238"/>
      <c r="G82" s="238"/>
      <c r="H82" s="238"/>
      <c r="I82" s="238"/>
      <c r="J82" s="238"/>
      <c r="K82" s="238"/>
      <c r="L82" s="238"/>
      <c r="M82" s="238"/>
    </row>
    <row r="83" spans="6:13" x14ac:dyDescent="0.25">
      <c r="F83" s="238"/>
      <c r="G83" s="238"/>
      <c r="H83" s="238"/>
      <c r="I83" s="238"/>
      <c r="J83" s="238"/>
      <c r="K83" s="238"/>
      <c r="L83" s="238"/>
      <c r="M83" s="238"/>
    </row>
    <row r="84" spans="6:13" x14ac:dyDescent="0.25">
      <c r="F84" s="238"/>
      <c r="G84" s="238"/>
      <c r="H84" s="238"/>
      <c r="I84" s="238"/>
      <c r="J84" s="238"/>
      <c r="K84" s="238"/>
      <c r="L84" s="238"/>
      <c r="M84" s="238"/>
    </row>
    <row r="85" spans="6:13" x14ac:dyDescent="0.25">
      <c r="F85" s="238"/>
      <c r="G85" s="238"/>
      <c r="H85" s="238"/>
      <c r="I85" s="238"/>
      <c r="J85" s="238"/>
      <c r="K85" s="238"/>
      <c r="L85" s="238"/>
      <c r="M85" s="238"/>
    </row>
    <row r="86" spans="6:13" x14ac:dyDescent="0.25">
      <c r="F86" s="238"/>
      <c r="G86" s="238"/>
      <c r="H86" s="238"/>
      <c r="I86" s="238"/>
      <c r="J86" s="238"/>
      <c r="K86" s="238"/>
      <c r="L86" s="238"/>
      <c r="M86" s="238"/>
    </row>
    <row r="87" spans="6:13" x14ac:dyDescent="0.25">
      <c r="F87" s="238"/>
      <c r="G87" s="238"/>
      <c r="H87" s="238"/>
      <c r="I87" s="238"/>
      <c r="J87" s="238"/>
      <c r="K87" s="238"/>
      <c r="L87" s="238"/>
      <c r="M87" s="238"/>
    </row>
    <row r="88" spans="6:13" x14ac:dyDescent="0.25">
      <c r="F88" s="238"/>
      <c r="G88" s="238"/>
      <c r="H88" s="238"/>
      <c r="I88" s="238"/>
      <c r="J88" s="238"/>
      <c r="K88" s="238"/>
      <c r="L88" s="238"/>
      <c r="M88" s="238"/>
    </row>
    <row r="89" spans="6:13" x14ac:dyDescent="0.25">
      <c r="F89" s="238"/>
      <c r="G89" s="238"/>
      <c r="H89" s="238"/>
      <c r="I89" s="238"/>
      <c r="J89" s="238"/>
      <c r="K89" s="238"/>
      <c r="L89" s="238"/>
      <c r="M89" s="238"/>
    </row>
    <row r="90" spans="6:13" x14ac:dyDescent="0.25">
      <c r="F90" s="238"/>
      <c r="G90" s="238"/>
      <c r="H90" s="238"/>
      <c r="I90" s="238"/>
      <c r="J90" s="238"/>
      <c r="K90" s="238"/>
      <c r="L90" s="238"/>
      <c r="M90" s="238"/>
    </row>
    <row r="91" spans="6:13" x14ac:dyDescent="0.25">
      <c r="F91" s="238"/>
      <c r="G91" s="238"/>
      <c r="H91" s="238"/>
      <c r="I91" s="238"/>
      <c r="J91" s="238"/>
      <c r="K91" s="238"/>
      <c r="L91" s="238"/>
      <c r="M91" s="238"/>
    </row>
    <row r="92" spans="6:13" x14ac:dyDescent="0.25">
      <c r="F92" s="238"/>
      <c r="G92" s="238"/>
      <c r="H92" s="238"/>
      <c r="I92" s="238"/>
      <c r="J92" s="238"/>
      <c r="K92" s="238"/>
      <c r="L92" s="238"/>
      <c r="M92" s="238"/>
    </row>
    <row r="93" spans="6:13" x14ac:dyDescent="0.25">
      <c r="F93" s="238"/>
      <c r="G93" s="238"/>
      <c r="H93" s="238"/>
      <c r="I93" s="238"/>
      <c r="J93" s="238"/>
      <c r="K93" s="238"/>
      <c r="L93" s="238"/>
      <c r="M93" s="238"/>
    </row>
    <row r="94" spans="6:13" x14ac:dyDescent="0.25">
      <c r="F94" s="238"/>
      <c r="G94" s="238"/>
      <c r="H94" s="238"/>
      <c r="I94" s="238"/>
      <c r="J94" s="238"/>
      <c r="K94" s="238"/>
      <c r="L94" s="238"/>
      <c r="M94" s="238"/>
    </row>
    <row r="95" spans="6:13" x14ac:dyDescent="0.25">
      <c r="F95" s="238"/>
      <c r="G95" s="238"/>
      <c r="H95" s="238"/>
      <c r="I95" s="238"/>
      <c r="J95" s="238"/>
      <c r="K95" s="238"/>
      <c r="L95" s="238"/>
      <c r="M95" s="238"/>
    </row>
    <row r="96" spans="6:13" x14ac:dyDescent="0.25">
      <c r="F96" s="238"/>
      <c r="G96" s="238"/>
      <c r="H96" s="238"/>
      <c r="I96" s="238"/>
      <c r="J96" s="238"/>
      <c r="K96" s="238"/>
      <c r="L96" s="238"/>
      <c r="M96" s="238"/>
    </row>
    <row r="97" spans="6:13" x14ac:dyDescent="0.25">
      <c r="F97" s="238"/>
      <c r="G97" s="238"/>
      <c r="H97" s="238"/>
      <c r="I97" s="238"/>
      <c r="J97" s="238"/>
      <c r="K97" s="238"/>
      <c r="L97" s="238"/>
      <c r="M97" s="238"/>
    </row>
    <row r="98" spans="6:13" x14ac:dyDescent="0.25">
      <c r="F98" s="238"/>
      <c r="G98" s="238"/>
      <c r="H98" s="238"/>
      <c r="I98" s="238"/>
      <c r="J98" s="238"/>
      <c r="K98" s="238"/>
      <c r="L98" s="238"/>
      <c r="M98" s="238"/>
    </row>
    <row r="99" spans="6:13" x14ac:dyDescent="0.25">
      <c r="F99" s="238"/>
      <c r="G99" s="238"/>
      <c r="H99" s="238"/>
      <c r="I99" s="238"/>
      <c r="J99" s="238"/>
      <c r="K99" s="238"/>
      <c r="L99" s="238"/>
      <c r="M99" s="238"/>
    </row>
    <row r="100" spans="6:13" x14ac:dyDescent="0.25">
      <c r="F100" s="238"/>
      <c r="G100" s="238"/>
      <c r="H100" s="238"/>
      <c r="I100" s="238"/>
      <c r="J100" s="238"/>
      <c r="K100" s="238"/>
      <c r="L100" s="238"/>
      <c r="M100" s="238"/>
    </row>
    <row r="101" spans="6:13" x14ac:dyDescent="0.25">
      <c r="F101" s="238"/>
      <c r="G101" s="238"/>
      <c r="H101" s="238"/>
      <c r="I101" s="238"/>
      <c r="J101" s="238"/>
      <c r="K101" s="238"/>
      <c r="L101" s="238"/>
      <c r="M101" s="238"/>
    </row>
    <row r="102" spans="6:13" x14ac:dyDescent="0.25">
      <c r="F102" s="238"/>
      <c r="G102" s="238"/>
      <c r="H102" s="238"/>
      <c r="I102" s="238"/>
      <c r="J102" s="238"/>
      <c r="K102" s="238"/>
      <c r="L102" s="238"/>
      <c r="M102" s="238"/>
    </row>
    <row r="103" spans="6:13" x14ac:dyDescent="0.25">
      <c r="F103" s="238"/>
      <c r="G103" s="238"/>
      <c r="H103" s="238"/>
      <c r="I103" s="238"/>
      <c r="J103" s="238"/>
      <c r="K103" s="238"/>
      <c r="L103" s="238"/>
      <c r="M103" s="238"/>
    </row>
    <row r="104" spans="6:13" x14ac:dyDescent="0.25">
      <c r="F104" s="238"/>
      <c r="G104" s="238"/>
      <c r="H104" s="238"/>
      <c r="I104" s="238"/>
      <c r="J104" s="238"/>
      <c r="K104" s="238"/>
      <c r="L104" s="238"/>
      <c r="M104" s="238"/>
    </row>
    <row r="105" spans="6:13" x14ac:dyDescent="0.25">
      <c r="F105" s="238"/>
      <c r="G105" s="238"/>
      <c r="H105" s="238"/>
      <c r="I105" s="238"/>
      <c r="J105" s="238"/>
      <c r="K105" s="238"/>
      <c r="L105" s="238"/>
      <c r="M105" s="238"/>
    </row>
    <row r="106" spans="6:13" x14ac:dyDescent="0.25">
      <c r="F106" s="238"/>
      <c r="G106" s="238"/>
      <c r="H106" s="238"/>
      <c r="I106" s="238"/>
      <c r="J106" s="238"/>
      <c r="K106" s="238"/>
      <c r="L106" s="238"/>
      <c r="M106" s="238"/>
    </row>
    <row r="107" spans="6:13" x14ac:dyDescent="0.25">
      <c r="F107" s="238"/>
      <c r="G107" s="238"/>
      <c r="H107" s="238"/>
      <c r="I107" s="238"/>
      <c r="J107" s="238"/>
      <c r="K107" s="238"/>
      <c r="L107" s="238"/>
      <c r="M107" s="238"/>
    </row>
    <row r="108" spans="6:13" x14ac:dyDescent="0.25">
      <c r="F108" s="238"/>
      <c r="G108" s="238"/>
      <c r="H108" s="238"/>
      <c r="I108" s="238"/>
      <c r="J108" s="238"/>
      <c r="K108" s="238"/>
      <c r="L108" s="238"/>
      <c r="M108" s="238"/>
    </row>
    <row r="109" spans="6:13" x14ac:dyDescent="0.25">
      <c r="F109" s="238"/>
      <c r="G109" s="238"/>
      <c r="H109" s="238"/>
      <c r="I109" s="238"/>
      <c r="J109" s="238"/>
      <c r="K109" s="238"/>
      <c r="L109" s="238"/>
      <c r="M109" s="238"/>
    </row>
    <row r="110" spans="6:13" x14ac:dyDescent="0.25">
      <c r="F110" s="238"/>
      <c r="G110" s="238"/>
      <c r="H110" s="238"/>
      <c r="I110" s="238"/>
      <c r="J110" s="238"/>
      <c r="K110" s="238"/>
      <c r="L110" s="238"/>
      <c r="M110" s="238"/>
    </row>
    <row r="111" spans="6:13" x14ac:dyDescent="0.25">
      <c r="F111" s="238"/>
      <c r="G111" s="238"/>
      <c r="H111" s="238"/>
      <c r="I111" s="238"/>
      <c r="J111" s="238"/>
      <c r="K111" s="238"/>
      <c r="L111" s="238"/>
      <c r="M111" s="238"/>
    </row>
    <row r="112" spans="6:13" x14ac:dyDescent="0.25">
      <c r="F112" s="238"/>
      <c r="G112" s="238"/>
      <c r="H112" s="238"/>
      <c r="I112" s="238"/>
      <c r="J112" s="238"/>
      <c r="K112" s="238"/>
      <c r="L112" s="238"/>
      <c r="M112" s="238"/>
    </row>
    <row r="113" spans="6:13" x14ac:dyDescent="0.25">
      <c r="F113" s="238"/>
      <c r="G113" s="238"/>
      <c r="H113" s="238"/>
      <c r="I113" s="238"/>
      <c r="J113" s="238"/>
      <c r="K113" s="238"/>
      <c r="L113" s="238"/>
      <c r="M113" s="238"/>
    </row>
    <row r="114" spans="6:13" x14ac:dyDescent="0.25">
      <c r="F114" s="238"/>
      <c r="G114" s="238"/>
      <c r="H114" s="238"/>
      <c r="I114" s="238"/>
      <c r="J114" s="238"/>
      <c r="K114" s="238"/>
      <c r="L114" s="238"/>
      <c r="M114" s="238"/>
    </row>
    <row r="115" spans="6:13" x14ac:dyDescent="0.25">
      <c r="F115" s="238"/>
      <c r="G115" s="238"/>
      <c r="H115" s="238"/>
      <c r="I115" s="238"/>
      <c r="J115" s="238"/>
      <c r="K115" s="238"/>
      <c r="L115" s="238"/>
      <c r="M115" s="238"/>
    </row>
    <row r="116" spans="6:13" x14ac:dyDescent="0.25">
      <c r="F116" s="238"/>
      <c r="G116" s="238"/>
      <c r="H116" s="238"/>
      <c r="I116" s="238"/>
      <c r="J116" s="238"/>
      <c r="K116" s="238"/>
      <c r="L116" s="238"/>
      <c r="M116" s="238"/>
    </row>
    <row r="117" spans="6:13" x14ac:dyDescent="0.25">
      <c r="F117" s="238"/>
      <c r="G117" s="238"/>
      <c r="H117" s="238"/>
      <c r="I117" s="238"/>
      <c r="J117" s="238"/>
      <c r="K117" s="238"/>
      <c r="L117" s="238"/>
      <c r="M117" s="238"/>
    </row>
    <row r="118" spans="6:13" x14ac:dyDescent="0.25">
      <c r="F118" s="238"/>
      <c r="G118" s="238"/>
      <c r="H118" s="238"/>
      <c r="I118" s="238"/>
      <c r="J118" s="238"/>
      <c r="K118" s="238"/>
      <c r="L118" s="238"/>
      <c r="M118" s="238"/>
    </row>
    <row r="119" spans="6:13" x14ac:dyDescent="0.25">
      <c r="F119" s="238"/>
      <c r="G119" s="238"/>
      <c r="H119" s="238"/>
      <c r="I119" s="238"/>
      <c r="J119" s="238"/>
      <c r="K119" s="238"/>
      <c r="L119" s="238"/>
      <c r="M119" s="238"/>
    </row>
    <row r="120" spans="6:13" x14ac:dyDescent="0.25">
      <c r="F120" s="238"/>
      <c r="G120" s="238"/>
      <c r="H120" s="238"/>
      <c r="I120" s="238"/>
      <c r="J120" s="238"/>
      <c r="K120" s="238"/>
      <c r="L120" s="238"/>
      <c r="M120" s="238"/>
    </row>
    <row r="121" spans="6:13" x14ac:dyDescent="0.25">
      <c r="F121" s="238"/>
      <c r="G121" s="238"/>
      <c r="H121" s="238"/>
      <c r="I121" s="238"/>
      <c r="J121" s="238"/>
      <c r="K121" s="238"/>
      <c r="L121" s="238"/>
      <c r="M121" s="238"/>
    </row>
    <row r="122" spans="6:13" x14ac:dyDescent="0.25">
      <c r="F122" s="238"/>
      <c r="G122" s="238"/>
      <c r="H122" s="238"/>
      <c r="I122" s="238"/>
      <c r="J122" s="238"/>
      <c r="K122" s="238"/>
      <c r="L122" s="238"/>
      <c r="M122" s="238"/>
    </row>
    <row r="123" spans="6:13" x14ac:dyDescent="0.25">
      <c r="F123" s="238"/>
      <c r="G123" s="238"/>
      <c r="H123" s="238"/>
      <c r="I123" s="238"/>
      <c r="J123" s="238"/>
      <c r="K123" s="238"/>
      <c r="L123" s="238"/>
      <c r="M123" s="238"/>
    </row>
    <row r="124" spans="6:13" x14ac:dyDescent="0.25">
      <c r="F124" s="238"/>
      <c r="G124" s="238"/>
      <c r="H124" s="238"/>
      <c r="I124" s="238"/>
      <c r="J124" s="238"/>
      <c r="K124" s="238"/>
      <c r="L124" s="238"/>
      <c r="M124" s="238"/>
    </row>
    <row r="125" spans="6:13" x14ac:dyDescent="0.25">
      <c r="F125" s="238"/>
      <c r="G125" s="238"/>
      <c r="H125" s="238"/>
      <c r="I125" s="238"/>
      <c r="J125" s="238"/>
      <c r="K125" s="238"/>
      <c r="L125" s="238"/>
      <c r="M125" s="238"/>
    </row>
    <row r="126" spans="6:13" x14ac:dyDescent="0.25">
      <c r="F126" s="238"/>
      <c r="G126" s="238"/>
      <c r="H126" s="238"/>
      <c r="I126" s="238"/>
      <c r="J126" s="238"/>
      <c r="K126" s="238"/>
      <c r="L126" s="238"/>
      <c r="M126" s="238"/>
    </row>
    <row r="127" spans="6:13" x14ac:dyDescent="0.25">
      <c r="F127" s="238"/>
      <c r="G127" s="238"/>
      <c r="H127" s="238"/>
      <c r="I127" s="238"/>
      <c r="J127" s="238"/>
      <c r="K127" s="238"/>
      <c r="L127" s="238"/>
      <c r="M127" s="238"/>
    </row>
    <row r="128" spans="6:13" x14ac:dyDescent="0.25">
      <c r="F128" s="238"/>
      <c r="G128" s="238"/>
      <c r="H128" s="238"/>
      <c r="I128" s="238"/>
      <c r="J128" s="238"/>
      <c r="K128" s="238"/>
      <c r="L128" s="238"/>
      <c r="M128" s="238"/>
    </row>
    <row r="129" spans="6:13" x14ac:dyDescent="0.25">
      <c r="F129" s="238"/>
      <c r="G129" s="238"/>
      <c r="H129" s="238"/>
      <c r="I129" s="238"/>
      <c r="J129" s="238"/>
      <c r="K129" s="238"/>
      <c r="L129" s="238"/>
      <c r="M129" s="238"/>
    </row>
    <row r="130" spans="6:13" x14ac:dyDescent="0.25">
      <c r="F130" s="238"/>
      <c r="G130" s="238"/>
      <c r="H130" s="238"/>
      <c r="I130" s="238"/>
      <c r="J130" s="238"/>
      <c r="K130" s="238"/>
      <c r="L130" s="238"/>
      <c r="M130" s="238"/>
    </row>
    <row r="131" spans="6:13" x14ac:dyDescent="0.25">
      <c r="F131" s="238"/>
      <c r="G131" s="238"/>
      <c r="H131" s="238"/>
      <c r="I131" s="238"/>
      <c r="J131" s="238"/>
      <c r="K131" s="238"/>
      <c r="L131" s="238"/>
      <c r="M131" s="238"/>
    </row>
    <row r="132" spans="6:13" x14ac:dyDescent="0.25">
      <c r="F132" s="238"/>
      <c r="G132" s="238"/>
      <c r="H132" s="238"/>
      <c r="I132" s="238"/>
      <c r="J132" s="238"/>
      <c r="K132" s="238"/>
      <c r="L132" s="238"/>
      <c r="M132" s="238"/>
    </row>
    <row r="133" spans="6:13" x14ac:dyDescent="0.25">
      <c r="F133" s="238"/>
      <c r="G133" s="238"/>
      <c r="H133" s="238"/>
      <c r="I133" s="238"/>
      <c r="J133" s="238"/>
      <c r="K133" s="238"/>
      <c r="L133" s="238"/>
      <c r="M133" s="238"/>
    </row>
    <row r="134" spans="6:13" x14ac:dyDescent="0.25">
      <c r="F134" s="238"/>
      <c r="G134" s="238"/>
      <c r="H134" s="238"/>
      <c r="I134" s="238"/>
      <c r="J134" s="238"/>
      <c r="K134" s="238"/>
      <c r="L134" s="238"/>
      <c r="M134" s="238"/>
    </row>
    <row r="135" spans="6:13" x14ac:dyDescent="0.25">
      <c r="F135" s="238"/>
      <c r="G135" s="238"/>
      <c r="H135" s="238"/>
      <c r="I135" s="238"/>
      <c r="J135" s="238"/>
      <c r="K135" s="238"/>
      <c r="L135" s="238"/>
      <c r="M135" s="238"/>
    </row>
    <row r="136" spans="6:13" x14ac:dyDescent="0.25">
      <c r="F136" s="238"/>
      <c r="G136" s="238"/>
      <c r="H136" s="238"/>
      <c r="I136" s="238"/>
      <c r="J136" s="238"/>
      <c r="K136" s="238"/>
      <c r="L136" s="238"/>
      <c r="M136" s="238"/>
    </row>
    <row r="137" spans="6:13" x14ac:dyDescent="0.25">
      <c r="F137" s="238"/>
      <c r="G137" s="238"/>
      <c r="H137" s="238"/>
      <c r="I137" s="238"/>
      <c r="J137" s="238"/>
      <c r="K137" s="238"/>
      <c r="L137" s="238"/>
      <c r="M137" s="238"/>
    </row>
    <row r="138" spans="6:13" x14ac:dyDescent="0.25">
      <c r="F138" s="238"/>
      <c r="G138" s="238"/>
      <c r="H138" s="238"/>
      <c r="I138" s="238"/>
      <c r="J138" s="238"/>
      <c r="K138" s="238"/>
      <c r="L138" s="238"/>
      <c r="M138" s="238"/>
    </row>
    <row r="139" spans="6:13" x14ac:dyDescent="0.25">
      <c r="F139" s="238"/>
      <c r="G139" s="238"/>
      <c r="H139" s="238"/>
      <c r="I139" s="238"/>
      <c r="J139" s="238"/>
      <c r="K139" s="238"/>
      <c r="L139" s="238"/>
      <c r="M139" s="238"/>
    </row>
    <row r="140" spans="6:13" x14ac:dyDescent="0.25">
      <c r="F140" s="238"/>
      <c r="G140" s="238"/>
      <c r="H140" s="238"/>
      <c r="I140" s="238"/>
      <c r="J140" s="238"/>
      <c r="K140" s="238"/>
      <c r="L140" s="238"/>
      <c r="M140" s="238"/>
    </row>
    <row r="141" spans="6:13" x14ac:dyDescent="0.25">
      <c r="F141" s="238"/>
      <c r="G141" s="238"/>
      <c r="H141" s="238"/>
      <c r="I141" s="238"/>
      <c r="J141" s="238"/>
      <c r="K141" s="238"/>
      <c r="L141" s="238"/>
      <c r="M141" s="238"/>
    </row>
    <row r="142" spans="6:13" x14ac:dyDescent="0.25">
      <c r="F142" s="238"/>
      <c r="G142" s="238"/>
      <c r="H142" s="238"/>
      <c r="I142" s="238"/>
      <c r="J142" s="238"/>
      <c r="K142" s="238"/>
      <c r="L142" s="238"/>
      <c r="M142" s="238"/>
    </row>
    <row r="143" spans="6:13" x14ac:dyDescent="0.25">
      <c r="F143" s="238"/>
      <c r="G143" s="238"/>
      <c r="H143" s="238"/>
      <c r="I143" s="238"/>
      <c r="J143" s="238"/>
      <c r="K143" s="238"/>
      <c r="L143" s="238"/>
      <c r="M143" s="238"/>
    </row>
    <row r="144" spans="6:13" x14ac:dyDescent="0.25">
      <c r="F144" s="238"/>
      <c r="G144" s="238"/>
      <c r="H144" s="238"/>
      <c r="I144" s="238"/>
      <c r="J144" s="238"/>
      <c r="K144" s="238"/>
      <c r="L144" s="238"/>
      <c r="M144" s="238"/>
    </row>
    <row r="145" spans="6:13" x14ac:dyDescent="0.25">
      <c r="F145" s="238"/>
      <c r="G145" s="238"/>
      <c r="H145" s="238"/>
      <c r="I145" s="238"/>
      <c r="J145" s="238"/>
      <c r="K145" s="238"/>
      <c r="L145" s="238"/>
      <c r="M145" s="238"/>
    </row>
    <row r="146" spans="6:13" x14ac:dyDescent="0.25">
      <c r="F146" s="238"/>
      <c r="G146" s="238"/>
      <c r="H146" s="238"/>
      <c r="I146" s="238"/>
      <c r="J146" s="238"/>
      <c r="K146" s="238"/>
      <c r="L146" s="238"/>
      <c r="M146" s="238"/>
    </row>
    <row r="147" spans="6:13" x14ac:dyDescent="0.25">
      <c r="F147" s="238"/>
      <c r="G147" s="238"/>
      <c r="H147" s="238"/>
      <c r="I147" s="238"/>
      <c r="J147" s="238"/>
      <c r="K147" s="238"/>
      <c r="L147" s="238"/>
      <c r="M147" s="238"/>
    </row>
    <row r="148" spans="6:13" x14ac:dyDescent="0.25">
      <c r="F148" s="238"/>
      <c r="G148" s="238"/>
      <c r="H148" s="238"/>
      <c r="I148" s="238"/>
      <c r="J148" s="238"/>
      <c r="K148" s="238"/>
      <c r="L148" s="238"/>
      <c r="M148" s="238"/>
    </row>
    <row r="149" spans="6:13" x14ac:dyDescent="0.25">
      <c r="F149" s="238"/>
      <c r="G149" s="238"/>
      <c r="H149" s="238"/>
      <c r="I149" s="238"/>
      <c r="J149" s="238"/>
      <c r="K149" s="238"/>
      <c r="L149" s="238"/>
      <c r="M149" s="238"/>
    </row>
    <row r="150" spans="6:13" x14ac:dyDescent="0.25">
      <c r="F150" s="238"/>
      <c r="G150" s="238"/>
      <c r="H150" s="238"/>
      <c r="I150" s="238"/>
      <c r="J150" s="238"/>
      <c r="K150" s="238"/>
      <c r="L150" s="238"/>
      <c r="M150" s="238"/>
    </row>
    <row r="151" spans="6:13" x14ac:dyDescent="0.25">
      <c r="F151" s="238"/>
      <c r="G151" s="238"/>
      <c r="H151" s="238"/>
      <c r="I151" s="238"/>
      <c r="J151" s="238"/>
      <c r="K151" s="238"/>
      <c r="L151" s="238"/>
      <c r="M151" s="238"/>
    </row>
    <row r="152" spans="6:13" x14ac:dyDescent="0.25">
      <c r="F152" s="238"/>
      <c r="G152" s="238"/>
      <c r="H152" s="238"/>
      <c r="I152" s="238"/>
      <c r="J152" s="238"/>
      <c r="K152" s="238"/>
      <c r="L152" s="238"/>
      <c r="M152" s="238"/>
    </row>
    <row r="153" spans="6:13" x14ac:dyDescent="0.25">
      <c r="F153" s="238"/>
      <c r="G153" s="238"/>
      <c r="H153" s="238"/>
      <c r="I153" s="238"/>
      <c r="J153" s="238"/>
      <c r="K153" s="238"/>
      <c r="L153" s="238"/>
      <c r="M153" s="238"/>
    </row>
    <row r="154" spans="6:13" x14ac:dyDescent="0.25">
      <c r="F154" s="238"/>
      <c r="G154" s="238"/>
      <c r="H154" s="238"/>
      <c r="I154" s="238"/>
      <c r="J154" s="238"/>
      <c r="K154" s="238"/>
      <c r="L154" s="238"/>
      <c r="M154" s="238"/>
    </row>
    <row r="155" spans="6:13" x14ac:dyDescent="0.25">
      <c r="F155" s="238"/>
      <c r="G155" s="238"/>
      <c r="H155" s="238"/>
      <c r="I155" s="238"/>
      <c r="J155" s="238"/>
      <c r="K155" s="238"/>
      <c r="L155" s="238"/>
      <c r="M155" s="238"/>
    </row>
    <row r="156" spans="6:13" x14ac:dyDescent="0.25">
      <c r="F156" s="238"/>
      <c r="G156" s="238"/>
      <c r="H156" s="238"/>
      <c r="I156" s="238"/>
      <c r="J156" s="238"/>
      <c r="K156" s="238"/>
      <c r="L156" s="238"/>
      <c r="M156" s="238"/>
    </row>
    <row r="157" spans="6:13" x14ac:dyDescent="0.25">
      <c r="F157" s="238"/>
      <c r="G157" s="238"/>
      <c r="H157" s="238"/>
      <c r="I157" s="238"/>
      <c r="J157" s="238"/>
      <c r="K157" s="238"/>
      <c r="L157" s="238"/>
      <c r="M157" s="238"/>
    </row>
    <row r="158" spans="6:13" x14ac:dyDescent="0.25">
      <c r="F158" s="238"/>
      <c r="G158" s="238"/>
      <c r="H158" s="238"/>
      <c r="I158" s="238"/>
      <c r="J158" s="238"/>
      <c r="K158" s="238"/>
      <c r="L158" s="238"/>
      <c r="M158" s="238"/>
    </row>
    <row r="159" spans="6:13" x14ac:dyDescent="0.25">
      <c r="F159" s="238"/>
      <c r="G159" s="238"/>
      <c r="H159" s="238"/>
      <c r="I159" s="238"/>
      <c r="J159" s="238"/>
      <c r="K159" s="238"/>
      <c r="L159" s="238"/>
      <c r="M159" s="238"/>
    </row>
    <row r="160" spans="6:13" x14ac:dyDescent="0.25">
      <c r="F160" s="238"/>
      <c r="G160" s="238"/>
      <c r="H160" s="238"/>
      <c r="I160" s="238"/>
      <c r="J160" s="238"/>
      <c r="K160" s="238"/>
      <c r="L160" s="238"/>
      <c r="M160" s="238"/>
    </row>
    <row r="161" spans="6:13" x14ac:dyDescent="0.25">
      <c r="F161" s="238"/>
      <c r="G161" s="238"/>
      <c r="H161" s="238"/>
      <c r="I161" s="238"/>
      <c r="J161" s="238"/>
      <c r="K161" s="238"/>
      <c r="L161" s="238"/>
      <c r="M161" s="238"/>
    </row>
    <row r="162" spans="6:13" x14ac:dyDescent="0.25">
      <c r="F162" s="238"/>
      <c r="G162" s="238"/>
      <c r="H162" s="238"/>
      <c r="I162" s="238"/>
      <c r="J162" s="238"/>
      <c r="K162" s="238"/>
      <c r="L162" s="238"/>
      <c r="M162" s="238"/>
    </row>
    <row r="163" spans="6:13" x14ac:dyDescent="0.25">
      <c r="F163" s="238"/>
      <c r="G163" s="238"/>
      <c r="H163" s="238"/>
      <c r="I163" s="238"/>
      <c r="J163" s="238"/>
      <c r="K163" s="238"/>
      <c r="L163" s="238"/>
      <c r="M163" s="238"/>
    </row>
    <row r="164" spans="6:13" x14ac:dyDescent="0.25">
      <c r="F164" s="238"/>
      <c r="G164" s="238"/>
      <c r="H164" s="238"/>
      <c r="I164" s="238"/>
      <c r="J164" s="238"/>
      <c r="K164" s="238"/>
      <c r="L164" s="238"/>
      <c r="M164" s="238"/>
    </row>
    <row r="165" spans="6:13" x14ac:dyDescent="0.25">
      <c r="F165" s="238"/>
      <c r="G165" s="238"/>
      <c r="H165" s="238"/>
      <c r="I165" s="238"/>
      <c r="J165" s="238"/>
      <c r="K165" s="238"/>
      <c r="L165" s="238"/>
      <c r="M165" s="238"/>
    </row>
    <row r="166" spans="6:13" x14ac:dyDescent="0.25">
      <c r="F166" s="238"/>
      <c r="G166" s="238"/>
      <c r="H166" s="238"/>
      <c r="I166" s="238"/>
      <c r="J166" s="238"/>
      <c r="K166" s="238"/>
      <c r="L166" s="238"/>
      <c r="M166" s="238"/>
    </row>
    <row r="167" spans="6:13" x14ac:dyDescent="0.25">
      <c r="F167" s="238"/>
      <c r="G167" s="238"/>
      <c r="H167" s="238"/>
      <c r="I167" s="238"/>
      <c r="J167" s="238"/>
      <c r="K167" s="238"/>
      <c r="L167" s="238"/>
      <c r="M167" s="238"/>
    </row>
    <row r="168" spans="6:13" x14ac:dyDescent="0.25">
      <c r="F168" s="238"/>
      <c r="G168" s="238"/>
      <c r="H168" s="238"/>
      <c r="I168" s="238"/>
      <c r="J168" s="238"/>
      <c r="K168" s="238"/>
      <c r="L168" s="238"/>
      <c r="M168" s="238"/>
    </row>
    <row r="169" spans="6:13" x14ac:dyDescent="0.25">
      <c r="F169" s="238"/>
      <c r="G169" s="238"/>
      <c r="H169" s="238"/>
      <c r="I169" s="238"/>
      <c r="J169" s="238"/>
      <c r="K169" s="238"/>
      <c r="L169" s="238"/>
      <c r="M169" s="238"/>
    </row>
    <row r="170" spans="6:13" x14ac:dyDescent="0.25">
      <c r="F170" s="238"/>
      <c r="G170" s="238"/>
      <c r="H170" s="238"/>
      <c r="I170" s="238"/>
      <c r="J170" s="238"/>
      <c r="K170" s="238"/>
      <c r="L170" s="238"/>
      <c r="M170" s="238"/>
    </row>
    <row r="171" spans="6:13" x14ac:dyDescent="0.25">
      <c r="F171" s="238"/>
      <c r="G171" s="238"/>
      <c r="H171" s="238"/>
      <c r="I171" s="238"/>
      <c r="J171" s="238"/>
      <c r="K171" s="238"/>
      <c r="L171" s="238"/>
      <c r="M171" s="238"/>
    </row>
    <row r="172" spans="6:13" x14ac:dyDescent="0.25">
      <c r="F172" s="238"/>
      <c r="G172" s="238"/>
      <c r="H172" s="238"/>
      <c r="I172" s="238"/>
      <c r="J172" s="238"/>
      <c r="K172" s="238"/>
      <c r="L172" s="238"/>
      <c r="M172" s="238"/>
    </row>
    <row r="173" spans="6:13" x14ac:dyDescent="0.25">
      <c r="F173" s="238"/>
      <c r="G173" s="238"/>
      <c r="H173" s="238"/>
      <c r="I173" s="238"/>
      <c r="J173" s="238"/>
      <c r="K173" s="238"/>
      <c r="L173" s="238"/>
      <c r="M173" s="238"/>
    </row>
    <row r="174" spans="6:13" x14ac:dyDescent="0.25">
      <c r="F174" s="238"/>
      <c r="G174" s="238"/>
      <c r="H174" s="238"/>
      <c r="I174" s="238"/>
      <c r="J174" s="238"/>
      <c r="K174" s="238"/>
      <c r="L174" s="238"/>
      <c r="M174" s="238"/>
    </row>
    <row r="175" spans="6:13" x14ac:dyDescent="0.25">
      <c r="F175" s="238"/>
      <c r="G175" s="238"/>
      <c r="H175" s="238"/>
      <c r="I175" s="238"/>
      <c r="J175" s="238"/>
      <c r="K175" s="238"/>
      <c r="L175" s="238"/>
      <c r="M175" s="238"/>
    </row>
    <row r="176" spans="6:13" x14ac:dyDescent="0.25">
      <c r="F176" s="238"/>
      <c r="G176" s="238"/>
      <c r="H176" s="238"/>
      <c r="I176" s="238"/>
      <c r="J176" s="238"/>
      <c r="K176" s="238"/>
      <c r="L176" s="238"/>
      <c r="M176" s="238"/>
    </row>
    <row r="177" spans="6:13" x14ac:dyDescent="0.25">
      <c r="F177" s="238"/>
      <c r="G177" s="238"/>
      <c r="H177" s="238"/>
      <c r="I177" s="238"/>
      <c r="J177" s="238"/>
      <c r="K177" s="238"/>
      <c r="L177" s="238"/>
      <c r="M177" s="238"/>
    </row>
    <row r="178" spans="6:13" x14ac:dyDescent="0.25">
      <c r="F178" s="238"/>
      <c r="G178" s="238"/>
      <c r="H178" s="238"/>
      <c r="I178" s="238"/>
      <c r="J178" s="238"/>
      <c r="K178" s="238"/>
      <c r="L178" s="238"/>
      <c r="M178" s="238"/>
    </row>
    <row r="179" spans="6:13" x14ac:dyDescent="0.25">
      <c r="F179" s="238"/>
      <c r="G179" s="238"/>
      <c r="H179" s="238"/>
      <c r="I179" s="238"/>
      <c r="J179" s="238"/>
      <c r="K179" s="238"/>
      <c r="L179" s="238"/>
      <c r="M179" s="238"/>
    </row>
    <row r="180" spans="6:13" x14ac:dyDescent="0.25">
      <c r="F180" s="238"/>
      <c r="G180" s="238"/>
      <c r="H180" s="238"/>
      <c r="I180" s="238"/>
      <c r="J180" s="238"/>
      <c r="K180" s="238"/>
      <c r="L180" s="238"/>
      <c r="M180" s="238"/>
    </row>
    <row r="181" spans="6:13" x14ac:dyDescent="0.25">
      <c r="F181" s="238"/>
      <c r="G181" s="238"/>
      <c r="H181" s="238"/>
      <c r="I181" s="238"/>
      <c r="J181" s="238"/>
      <c r="K181" s="238"/>
      <c r="L181" s="238"/>
      <c r="M181" s="238"/>
    </row>
    <row r="182" spans="6:13" x14ac:dyDescent="0.25">
      <c r="F182" s="238"/>
      <c r="G182" s="238"/>
      <c r="H182" s="238"/>
      <c r="I182" s="238"/>
      <c r="J182" s="238"/>
      <c r="K182" s="238"/>
      <c r="L182" s="238"/>
      <c r="M182" s="238"/>
    </row>
    <row r="183" spans="6:13" x14ac:dyDescent="0.25">
      <c r="F183" s="238"/>
      <c r="G183" s="238"/>
      <c r="H183" s="238"/>
      <c r="I183" s="238"/>
      <c r="J183" s="238"/>
      <c r="K183" s="238"/>
      <c r="L183" s="238"/>
      <c r="M183" s="238"/>
    </row>
    <row r="184" spans="6:13" x14ac:dyDescent="0.25">
      <c r="F184" s="238"/>
      <c r="G184" s="238"/>
      <c r="H184" s="238"/>
      <c r="I184" s="238"/>
      <c r="J184" s="238"/>
      <c r="K184" s="238"/>
      <c r="L184" s="238"/>
      <c r="M184" s="238"/>
    </row>
    <row r="185" spans="6:13" x14ac:dyDescent="0.25">
      <c r="F185" s="238"/>
      <c r="G185" s="238"/>
      <c r="H185" s="238"/>
      <c r="I185" s="238"/>
      <c r="J185" s="238"/>
      <c r="K185" s="238"/>
      <c r="L185" s="238"/>
      <c r="M185" s="238"/>
    </row>
    <row r="186" spans="6:13" x14ac:dyDescent="0.25">
      <c r="F186" s="238"/>
      <c r="G186" s="238"/>
      <c r="H186" s="238"/>
      <c r="I186" s="238"/>
      <c r="J186" s="238"/>
      <c r="K186" s="238"/>
      <c r="L186" s="238"/>
      <c r="M186" s="238"/>
    </row>
    <row r="187" spans="6:13" x14ac:dyDescent="0.25">
      <c r="F187" s="238"/>
      <c r="G187" s="238"/>
      <c r="H187" s="238"/>
      <c r="I187" s="238"/>
      <c r="J187" s="238"/>
      <c r="K187" s="238"/>
      <c r="L187" s="238"/>
      <c r="M187" s="238"/>
    </row>
    <row r="188" spans="6:13" x14ac:dyDescent="0.25">
      <c r="F188" s="238"/>
      <c r="G188" s="238"/>
      <c r="H188" s="238"/>
      <c r="I188" s="238"/>
      <c r="J188" s="238"/>
      <c r="K188" s="238"/>
      <c r="L188" s="238"/>
      <c r="M188" s="238"/>
    </row>
    <row r="189" spans="6:13" x14ac:dyDescent="0.25">
      <c r="F189" s="238"/>
      <c r="G189" s="238"/>
      <c r="H189" s="238"/>
      <c r="I189" s="238"/>
      <c r="J189" s="238"/>
      <c r="K189" s="238"/>
      <c r="L189" s="238"/>
      <c r="M189" s="238"/>
    </row>
    <row r="190" spans="6:13" x14ac:dyDescent="0.25">
      <c r="F190" s="238"/>
      <c r="G190" s="238"/>
      <c r="H190" s="238"/>
      <c r="I190" s="238"/>
      <c r="J190" s="238"/>
      <c r="K190" s="238"/>
      <c r="L190" s="238"/>
      <c r="M190" s="238"/>
    </row>
    <row r="191" spans="6:13" x14ac:dyDescent="0.25">
      <c r="F191" s="238"/>
      <c r="G191" s="238"/>
      <c r="H191" s="238"/>
      <c r="I191" s="238"/>
      <c r="J191" s="238"/>
      <c r="K191" s="238"/>
      <c r="L191" s="238"/>
      <c r="M191" s="238"/>
    </row>
    <row r="192" spans="6:13" x14ac:dyDescent="0.25">
      <c r="F192" s="238"/>
      <c r="G192" s="238"/>
      <c r="H192" s="238"/>
      <c r="I192" s="238"/>
      <c r="J192" s="238"/>
      <c r="K192" s="238"/>
      <c r="L192" s="238"/>
      <c r="M192" s="238"/>
    </row>
    <row r="193" spans="6:13" x14ac:dyDescent="0.25">
      <c r="F193" s="238"/>
      <c r="G193" s="238"/>
      <c r="H193" s="238"/>
      <c r="I193" s="238"/>
      <c r="J193" s="238"/>
      <c r="K193" s="238"/>
      <c r="L193" s="238"/>
      <c r="M193" s="238"/>
    </row>
    <row r="194" spans="6:13" x14ac:dyDescent="0.25">
      <c r="F194" s="238"/>
      <c r="G194" s="238"/>
      <c r="H194" s="238"/>
      <c r="I194" s="238"/>
      <c r="J194" s="238"/>
      <c r="K194" s="238"/>
      <c r="L194" s="238"/>
      <c r="M194" s="238"/>
    </row>
    <row r="195" spans="6:13" x14ac:dyDescent="0.25">
      <c r="F195" s="238"/>
      <c r="G195" s="238"/>
      <c r="H195" s="238"/>
      <c r="I195" s="238"/>
      <c r="J195" s="238"/>
      <c r="K195" s="238"/>
      <c r="L195" s="238"/>
      <c r="M195" s="238"/>
    </row>
    <row r="196" spans="6:13" x14ac:dyDescent="0.25">
      <c r="F196" s="238"/>
      <c r="G196" s="238"/>
      <c r="H196" s="238"/>
      <c r="I196" s="238"/>
      <c r="J196" s="238"/>
      <c r="K196" s="238"/>
      <c r="L196" s="238"/>
      <c r="M196" s="238"/>
    </row>
    <row r="197" spans="6:13" x14ac:dyDescent="0.25">
      <c r="F197" s="238"/>
      <c r="G197" s="238"/>
      <c r="H197" s="238"/>
      <c r="I197" s="238"/>
      <c r="J197" s="238"/>
      <c r="K197" s="238"/>
      <c r="L197" s="238"/>
      <c r="M197" s="238"/>
    </row>
    <row r="198" spans="6:13" x14ac:dyDescent="0.25">
      <c r="F198" s="238"/>
      <c r="G198" s="238"/>
      <c r="H198" s="238"/>
      <c r="I198" s="238"/>
      <c r="J198" s="238"/>
      <c r="K198" s="238"/>
      <c r="L198" s="238"/>
      <c r="M198" s="238"/>
    </row>
    <row r="199" spans="6:13" x14ac:dyDescent="0.25">
      <c r="F199" s="238"/>
      <c r="G199" s="238"/>
      <c r="H199" s="238"/>
      <c r="I199" s="238"/>
      <c r="J199" s="238"/>
      <c r="K199" s="238"/>
      <c r="L199" s="238"/>
      <c r="M199" s="238"/>
    </row>
    <row r="200" spans="6:13" x14ac:dyDescent="0.25">
      <c r="F200" s="238"/>
      <c r="G200" s="238"/>
      <c r="H200" s="238"/>
      <c r="I200" s="238"/>
      <c r="J200" s="238"/>
      <c r="K200" s="238"/>
      <c r="L200" s="238"/>
      <c r="M200" s="238"/>
    </row>
    <row r="201" spans="6:13" x14ac:dyDescent="0.25">
      <c r="F201" s="238"/>
      <c r="G201" s="238"/>
      <c r="H201" s="238"/>
      <c r="I201" s="238"/>
      <c r="J201" s="238"/>
      <c r="K201" s="238"/>
      <c r="L201" s="238"/>
      <c r="M201" s="238"/>
    </row>
    <row r="202" spans="6:13" x14ac:dyDescent="0.25">
      <c r="F202" s="238"/>
      <c r="G202" s="238"/>
      <c r="H202" s="238"/>
      <c r="I202" s="238"/>
      <c r="J202" s="238"/>
      <c r="K202" s="238"/>
      <c r="L202" s="238"/>
      <c r="M202" s="238"/>
    </row>
    <row r="203" spans="6:13" x14ac:dyDescent="0.25">
      <c r="F203" s="238"/>
      <c r="G203" s="238"/>
      <c r="H203" s="238"/>
      <c r="I203" s="238"/>
      <c r="J203" s="238"/>
      <c r="K203" s="238"/>
      <c r="L203" s="238"/>
      <c r="M203" s="238"/>
    </row>
    <row r="204" spans="6:13" x14ac:dyDescent="0.25">
      <c r="F204" s="238"/>
      <c r="G204" s="238"/>
      <c r="H204" s="238"/>
      <c r="I204" s="238"/>
      <c r="J204" s="238"/>
      <c r="K204" s="238"/>
      <c r="L204" s="238"/>
      <c r="M204" s="238"/>
    </row>
    <row r="205" spans="6:13" x14ac:dyDescent="0.25">
      <c r="F205" s="238"/>
      <c r="G205" s="238"/>
      <c r="H205" s="238"/>
      <c r="I205" s="238"/>
      <c r="J205" s="238"/>
      <c r="K205" s="238"/>
      <c r="L205" s="238"/>
      <c r="M205" s="238"/>
    </row>
    <row r="206" spans="6:13" x14ac:dyDescent="0.25">
      <c r="F206" s="238"/>
      <c r="G206" s="238"/>
      <c r="H206" s="238"/>
      <c r="I206" s="238"/>
      <c r="J206" s="238"/>
      <c r="K206" s="238"/>
      <c r="L206" s="238"/>
      <c r="M206" s="238"/>
    </row>
    <row r="207" spans="6:13" x14ac:dyDescent="0.25">
      <c r="F207" s="238"/>
      <c r="G207" s="238"/>
      <c r="H207" s="238"/>
      <c r="I207" s="238"/>
      <c r="J207" s="238"/>
      <c r="K207" s="238"/>
      <c r="L207" s="238"/>
      <c r="M207" s="238"/>
    </row>
    <row r="208" spans="6:13" x14ac:dyDescent="0.25">
      <c r="F208" s="238"/>
      <c r="G208" s="238"/>
      <c r="H208" s="238"/>
      <c r="I208" s="238"/>
      <c r="J208" s="238"/>
      <c r="K208" s="238"/>
      <c r="L208" s="238"/>
      <c r="M208" s="238"/>
    </row>
    <row r="209" spans="6:13" x14ac:dyDescent="0.25">
      <c r="F209" s="238"/>
      <c r="G209" s="238"/>
      <c r="H209" s="238"/>
      <c r="I209" s="238"/>
      <c r="J209" s="238"/>
      <c r="K209" s="238"/>
      <c r="L209" s="238"/>
      <c r="M209" s="238"/>
    </row>
    <row r="210" spans="6:13" x14ac:dyDescent="0.25">
      <c r="F210" s="238"/>
      <c r="G210" s="238"/>
      <c r="H210" s="238"/>
      <c r="I210" s="238"/>
      <c r="J210" s="238"/>
      <c r="K210" s="238"/>
      <c r="L210" s="238"/>
      <c r="M210" s="238"/>
    </row>
    <row r="211" spans="6:13" x14ac:dyDescent="0.25">
      <c r="F211" s="238"/>
      <c r="G211" s="238"/>
      <c r="H211" s="238"/>
      <c r="I211" s="238"/>
      <c r="J211" s="238"/>
      <c r="K211" s="238"/>
      <c r="L211" s="238"/>
      <c r="M211" s="238"/>
    </row>
    <row r="212" spans="6:13" x14ac:dyDescent="0.25">
      <c r="F212" s="238"/>
      <c r="G212" s="238"/>
      <c r="H212" s="238"/>
      <c r="I212" s="238"/>
      <c r="J212" s="238"/>
      <c r="K212" s="238"/>
      <c r="L212" s="238"/>
      <c r="M212" s="238"/>
    </row>
    <row r="213" spans="6:13" x14ac:dyDescent="0.25">
      <c r="F213" s="238"/>
      <c r="G213" s="238"/>
      <c r="H213" s="238"/>
      <c r="I213" s="238"/>
      <c r="J213" s="238"/>
      <c r="K213" s="238"/>
      <c r="L213" s="238"/>
      <c r="M213" s="238"/>
    </row>
    <row r="214" spans="6:13" x14ac:dyDescent="0.25">
      <c r="F214" s="238"/>
      <c r="G214" s="238"/>
      <c r="H214" s="238"/>
      <c r="I214" s="238"/>
      <c r="J214" s="238"/>
      <c r="K214" s="238"/>
      <c r="L214" s="238"/>
      <c r="M214" s="238"/>
    </row>
    <row r="215" spans="6:13" x14ac:dyDescent="0.25">
      <c r="F215" s="238"/>
      <c r="G215" s="238"/>
      <c r="H215" s="238"/>
      <c r="I215" s="238"/>
      <c r="J215" s="238"/>
      <c r="K215" s="238"/>
      <c r="L215" s="238"/>
      <c r="M215" s="238"/>
    </row>
    <row r="216" spans="6:13" x14ac:dyDescent="0.25">
      <c r="F216" s="238"/>
      <c r="G216" s="238"/>
      <c r="H216" s="238"/>
      <c r="I216" s="238"/>
      <c r="J216" s="238"/>
      <c r="K216" s="238"/>
      <c r="L216" s="238"/>
      <c r="M216" s="238"/>
    </row>
    <row r="217" spans="6:13" x14ac:dyDescent="0.25">
      <c r="F217" s="238"/>
      <c r="G217" s="238"/>
      <c r="H217" s="238"/>
      <c r="I217" s="238"/>
      <c r="J217" s="238"/>
      <c r="K217" s="238"/>
      <c r="L217" s="238"/>
      <c r="M217" s="238"/>
    </row>
    <row r="218" spans="6:13" x14ac:dyDescent="0.25">
      <c r="F218" s="238"/>
      <c r="G218" s="238"/>
      <c r="H218" s="238"/>
      <c r="I218" s="238"/>
      <c r="J218" s="238"/>
      <c r="K218" s="238"/>
      <c r="L218" s="238"/>
      <c r="M218" s="238"/>
    </row>
    <row r="219" spans="6:13" x14ac:dyDescent="0.25">
      <c r="F219" s="238"/>
      <c r="G219" s="238"/>
      <c r="H219" s="238"/>
      <c r="I219" s="238"/>
      <c r="J219" s="238"/>
      <c r="K219" s="238"/>
      <c r="L219" s="238"/>
      <c r="M219" s="238"/>
    </row>
    <row r="220" spans="6:13" x14ac:dyDescent="0.25">
      <c r="F220" s="238"/>
      <c r="G220" s="238"/>
      <c r="H220" s="238"/>
      <c r="I220" s="238"/>
      <c r="J220" s="238"/>
      <c r="K220" s="238"/>
      <c r="L220" s="238"/>
      <c r="M220" s="238"/>
    </row>
    <row r="221" spans="6:13" x14ac:dyDescent="0.25">
      <c r="F221" s="238"/>
      <c r="G221" s="238"/>
      <c r="H221" s="238"/>
      <c r="I221" s="238"/>
      <c r="J221" s="238"/>
      <c r="K221" s="238"/>
      <c r="L221" s="238"/>
      <c r="M221" s="238"/>
    </row>
    <row r="222" spans="6:13" x14ac:dyDescent="0.25">
      <c r="F222" s="238"/>
      <c r="G222" s="238"/>
      <c r="H222" s="238"/>
      <c r="I222" s="238"/>
      <c r="J222" s="238"/>
      <c r="K222" s="238"/>
      <c r="L222" s="238"/>
      <c r="M222" s="238"/>
    </row>
    <row r="223" spans="6:13" x14ac:dyDescent="0.25">
      <c r="F223" s="238"/>
      <c r="G223" s="238"/>
      <c r="H223" s="238"/>
      <c r="I223" s="238"/>
      <c r="J223" s="238"/>
      <c r="K223" s="238"/>
      <c r="L223" s="238"/>
      <c r="M223" s="238"/>
    </row>
    <row r="224" spans="6:13" x14ac:dyDescent="0.25">
      <c r="F224" s="238"/>
      <c r="G224" s="238"/>
      <c r="H224" s="238"/>
      <c r="I224" s="238"/>
      <c r="J224" s="238"/>
      <c r="K224" s="238"/>
      <c r="L224" s="238"/>
      <c r="M224" s="238"/>
    </row>
    <row r="225" spans="6:13" x14ac:dyDescent="0.25">
      <c r="F225" s="238"/>
      <c r="G225" s="238"/>
      <c r="H225" s="238"/>
      <c r="I225" s="238"/>
      <c r="J225" s="238"/>
      <c r="K225" s="238"/>
      <c r="L225" s="238"/>
      <c r="M225" s="238"/>
    </row>
    <row r="226" spans="6:13" x14ac:dyDescent="0.25">
      <c r="F226" s="238"/>
      <c r="G226" s="238"/>
      <c r="H226" s="238"/>
      <c r="I226" s="238"/>
      <c r="J226" s="238"/>
      <c r="K226" s="238"/>
      <c r="L226" s="238"/>
      <c r="M226" s="238"/>
    </row>
    <row r="227" spans="6:13" x14ac:dyDescent="0.25">
      <c r="F227" s="238"/>
      <c r="G227" s="238"/>
      <c r="H227" s="238"/>
      <c r="I227" s="238"/>
      <c r="J227" s="238"/>
      <c r="K227" s="238"/>
      <c r="L227" s="238"/>
      <c r="M227" s="238"/>
    </row>
    <row r="228" spans="6:13" x14ac:dyDescent="0.25">
      <c r="F228" s="238"/>
      <c r="G228" s="238"/>
      <c r="H228" s="238"/>
      <c r="I228" s="238"/>
      <c r="J228" s="238"/>
      <c r="K228" s="238"/>
      <c r="L228" s="238"/>
      <c r="M228" s="238"/>
    </row>
    <row r="229" spans="6:13" x14ac:dyDescent="0.25">
      <c r="F229" s="238"/>
      <c r="G229" s="238"/>
      <c r="H229" s="238"/>
      <c r="I229" s="238"/>
      <c r="J229" s="238"/>
      <c r="K229" s="238"/>
      <c r="L229" s="238"/>
      <c r="M229" s="238"/>
    </row>
    <row r="230" spans="6:13" x14ac:dyDescent="0.25">
      <c r="F230" s="238"/>
      <c r="G230" s="238"/>
      <c r="H230" s="238"/>
      <c r="I230" s="238"/>
      <c r="J230" s="238"/>
      <c r="K230" s="238"/>
      <c r="L230" s="238"/>
      <c r="M230" s="238"/>
    </row>
    <row r="231" spans="6:13" x14ac:dyDescent="0.25">
      <c r="F231" s="238"/>
      <c r="G231" s="238"/>
      <c r="H231" s="238"/>
      <c r="I231" s="238"/>
      <c r="J231" s="238"/>
      <c r="K231" s="238"/>
      <c r="L231" s="238"/>
      <c r="M231" s="238"/>
    </row>
    <row r="232" spans="6:13" x14ac:dyDescent="0.25">
      <c r="F232" s="238"/>
      <c r="G232" s="238"/>
      <c r="H232" s="238"/>
      <c r="I232" s="238"/>
      <c r="J232" s="238"/>
      <c r="K232" s="238"/>
      <c r="L232" s="238"/>
      <c r="M232" s="238"/>
    </row>
    <row r="233" spans="6:13" x14ac:dyDescent="0.25">
      <c r="F233" s="238"/>
      <c r="G233" s="238"/>
      <c r="H233" s="238"/>
      <c r="I233" s="238"/>
      <c r="J233" s="238"/>
      <c r="K233" s="238"/>
      <c r="L233" s="238"/>
      <c r="M233" s="238"/>
    </row>
    <row r="234" spans="6:13" x14ac:dyDescent="0.25">
      <c r="F234" s="238"/>
      <c r="G234" s="238"/>
      <c r="H234" s="238"/>
      <c r="I234" s="238"/>
      <c r="J234" s="238"/>
      <c r="K234" s="238"/>
      <c r="L234" s="238"/>
      <c r="M234" s="238"/>
    </row>
    <row r="235" spans="6:13" x14ac:dyDescent="0.25">
      <c r="F235" s="238"/>
      <c r="G235" s="238"/>
      <c r="H235" s="238"/>
      <c r="I235" s="238"/>
      <c r="J235" s="238"/>
      <c r="K235" s="238"/>
      <c r="L235" s="238"/>
      <c r="M235" s="238"/>
    </row>
    <row r="236" spans="6:13" x14ac:dyDescent="0.25">
      <c r="F236" s="238"/>
      <c r="G236" s="238"/>
      <c r="H236" s="238"/>
      <c r="I236" s="238"/>
      <c r="J236" s="238"/>
      <c r="K236" s="238"/>
      <c r="L236" s="238"/>
      <c r="M236" s="238"/>
    </row>
    <row r="237" spans="6:13" x14ac:dyDescent="0.25">
      <c r="F237" s="238"/>
      <c r="G237" s="238"/>
      <c r="H237" s="238"/>
      <c r="I237" s="238"/>
      <c r="J237" s="238"/>
      <c r="K237" s="238"/>
      <c r="L237" s="238"/>
      <c r="M237" s="238"/>
    </row>
    <row r="238" spans="6:13" x14ac:dyDescent="0.25">
      <c r="F238" s="238"/>
      <c r="G238" s="238"/>
      <c r="H238" s="238"/>
      <c r="I238" s="238"/>
      <c r="J238" s="238"/>
      <c r="K238" s="238"/>
      <c r="L238" s="238"/>
      <c r="M238" s="238"/>
    </row>
    <row r="239" spans="6:13" x14ac:dyDescent="0.25">
      <c r="F239" s="238"/>
      <c r="G239" s="238"/>
      <c r="H239" s="238"/>
      <c r="I239" s="238"/>
      <c r="J239" s="238"/>
      <c r="K239" s="238"/>
      <c r="L239" s="238"/>
      <c r="M239" s="238"/>
    </row>
    <row r="240" spans="6:13" x14ac:dyDescent="0.25">
      <c r="F240" s="238"/>
      <c r="G240" s="238"/>
      <c r="H240" s="238"/>
      <c r="I240" s="238"/>
      <c r="J240" s="238"/>
      <c r="K240" s="238"/>
      <c r="L240" s="238"/>
      <c r="M240" s="238"/>
    </row>
    <row r="241" spans="6:13" x14ac:dyDescent="0.25">
      <c r="F241" s="238"/>
      <c r="G241" s="238"/>
      <c r="H241" s="238"/>
      <c r="I241" s="238"/>
      <c r="J241" s="238"/>
      <c r="K241" s="238"/>
      <c r="L241" s="238"/>
      <c r="M241" s="238"/>
    </row>
    <row r="242" spans="6:13" x14ac:dyDescent="0.25">
      <c r="F242" s="238"/>
      <c r="G242" s="238"/>
      <c r="H242" s="238"/>
      <c r="I242" s="238"/>
      <c r="J242" s="238"/>
      <c r="K242" s="238"/>
      <c r="L242" s="238"/>
      <c r="M242" s="238"/>
    </row>
    <row r="243" spans="6:13" x14ac:dyDescent="0.25">
      <c r="F243" s="238"/>
      <c r="G243" s="238"/>
      <c r="H243" s="238"/>
      <c r="I243" s="238"/>
      <c r="J243" s="238"/>
      <c r="K243" s="238"/>
      <c r="L243" s="238"/>
      <c r="M243" s="238"/>
    </row>
    <row r="244" spans="6:13" x14ac:dyDescent="0.25">
      <c r="F244" s="238"/>
      <c r="G244" s="238"/>
      <c r="H244" s="238"/>
      <c r="I244" s="238"/>
      <c r="J244" s="238"/>
      <c r="K244" s="238"/>
      <c r="L244" s="238"/>
      <c r="M244" s="238"/>
    </row>
    <row r="245" spans="6:13" x14ac:dyDescent="0.25">
      <c r="F245" s="238"/>
      <c r="G245" s="238"/>
      <c r="H245" s="238"/>
      <c r="I245" s="238"/>
      <c r="J245" s="238"/>
      <c r="K245" s="238"/>
      <c r="L245" s="238"/>
      <c r="M245" s="238"/>
    </row>
    <row r="246" spans="6:13" x14ac:dyDescent="0.25">
      <c r="F246" s="238"/>
      <c r="G246" s="238"/>
      <c r="H246" s="238"/>
      <c r="I246" s="238"/>
      <c r="J246" s="238"/>
      <c r="K246" s="238"/>
      <c r="L246" s="238"/>
      <c r="M246" s="238"/>
    </row>
    <row r="247" spans="6:13" x14ac:dyDescent="0.25">
      <c r="F247" s="238"/>
      <c r="G247" s="238"/>
      <c r="H247" s="238"/>
      <c r="I247" s="238"/>
      <c r="J247" s="238"/>
      <c r="K247" s="238"/>
      <c r="L247" s="238"/>
      <c r="M247" s="238"/>
    </row>
    <row r="248" spans="6:13" x14ac:dyDescent="0.25">
      <c r="F248" s="238"/>
      <c r="G248" s="238"/>
      <c r="H248" s="238"/>
      <c r="I248" s="238"/>
      <c r="J248" s="238"/>
      <c r="K248" s="238"/>
      <c r="L248" s="238"/>
      <c r="M248" s="238"/>
    </row>
    <row r="249" spans="6:13" x14ac:dyDescent="0.25">
      <c r="F249" s="238"/>
      <c r="G249" s="238"/>
      <c r="H249" s="238"/>
      <c r="I249" s="238"/>
      <c r="J249" s="238"/>
      <c r="K249" s="238"/>
      <c r="L249" s="238"/>
      <c r="M249" s="238"/>
    </row>
    <row r="250" spans="6:13" x14ac:dyDescent="0.25">
      <c r="F250" s="238"/>
      <c r="G250" s="238"/>
      <c r="H250" s="238"/>
      <c r="I250" s="238"/>
      <c r="J250" s="238"/>
      <c r="K250" s="238"/>
      <c r="L250" s="238"/>
      <c r="M250" s="238"/>
    </row>
    <row r="251" spans="6:13" x14ac:dyDescent="0.25">
      <c r="F251" s="238"/>
      <c r="G251" s="238"/>
      <c r="H251" s="238"/>
      <c r="I251" s="238"/>
      <c r="J251" s="238"/>
      <c r="K251" s="238"/>
      <c r="L251" s="238"/>
      <c r="M251" s="238"/>
    </row>
    <row r="252" spans="6:13" x14ac:dyDescent="0.25">
      <c r="F252" s="238"/>
      <c r="G252" s="238"/>
      <c r="H252" s="238"/>
      <c r="I252" s="238"/>
      <c r="J252" s="238"/>
      <c r="K252" s="238"/>
      <c r="L252" s="238"/>
      <c r="M252" s="238"/>
    </row>
    <row r="253" spans="6:13" x14ac:dyDescent="0.25">
      <c r="F253" s="238"/>
      <c r="G253" s="238"/>
      <c r="H253" s="238"/>
      <c r="I253" s="238"/>
      <c r="J253" s="238"/>
      <c r="K253" s="238"/>
      <c r="L253" s="238"/>
      <c r="M253" s="238"/>
    </row>
    <row r="254" spans="6:13" x14ac:dyDescent="0.25">
      <c r="F254" s="238"/>
      <c r="G254" s="238"/>
      <c r="H254" s="238"/>
      <c r="I254" s="238"/>
      <c r="J254" s="238"/>
      <c r="K254" s="238"/>
      <c r="L254" s="238"/>
      <c r="M254" s="238"/>
    </row>
    <row r="255" spans="6:13" x14ac:dyDescent="0.25">
      <c r="F255" s="238"/>
      <c r="G255" s="238"/>
      <c r="H255" s="238"/>
      <c r="I255" s="238"/>
      <c r="J255" s="238"/>
      <c r="K255" s="238"/>
      <c r="L255" s="238"/>
      <c r="M255" s="238"/>
    </row>
    <row r="256" spans="6:13" x14ac:dyDescent="0.25">
      <c r="F256" s="238"/>
      <c r="G256" s="238"/>
      <c r="H256" s="238"/>
      <c r="I256" s="238"/>
      <c r="J256" s="238"/>
      <c r="K256" s="238"/>
      <c r="L256" s="238"/>
      <c r="M256" s="238"/>
    </row>
    <row r="257" spans="6:13" x14ac:dyDescent="0.25">
      <c r="F257" s="238"/>
      <c r="G257" s="238"/>
      <c r="H257" s="238"/>
      <c r="I257" s="238"/>
      <c r="J257" s="238"/>
      <c r="K257" s="238"/>
      <c r="L257" s="238"/>
      <c r="M257" s="238"/>
    </row>
    <row r="258" spans="6:13" x14ac:dyDescent="0.25">
      <c r="F258" s="238"/>
      <c r="G258" s="238"/>
      <c r="H258" s="238"/>
      <c r="I258" s="238"/>
      <c r="J258" s="238"/>
      <c r="K258" s="238"/>
      <c r="L258" s="238"/>
      <c r="M258" s="238"/>
    </row>
    <row r="259" spans="6:13" x14ac:dyDescent="0.25">
      <c r="F259" s="238"/>
      <c r="G259" s="238"/>
      <c r="H259" s="238"/>
      <c r="I259" s="238"/>
      <c r="J259" s="238"/>
      <c r="K259" s="238"/>
      <c r="L259" s="238"/>
      <c r="M259" s="238"/>
    </row>
    <row r="260" spans="6:13" x14ac:dyDescent="0.25">
      <c r="F260" s="238"/>
      <c r="G260" s="238"/>
      <c r="H260" s="238"/>
      <c r="I260" s="238"/>
      <c r="J260" s="238"/>
      <c r="K260" s="238"/>
      <c r="L260" s="238"/>
      <c r="M260" s="238"/>
    </row>
    <row r="261" spans="6:13" x14ac:dyDescent="0.25">
      <c r="F261" s="238"/>
      <c r="G261" s="238"/>
      <c r="H261" s="238"/>
      <c r="I261" s="238"/>
      <c r="J261" s="238"/>
      <c r="K261" s="238"/>
      <c r="L261" s="238"/>
      <c r="M261" s="238"/>
    </row>
    <row r="262" spans="6:13" x14ac:dyDescent="0.25">
      <c r="F262" s="238"/>
      <c r="G262" s="238"/>
      <c r="H262" s="238"/>
      <c r="I262" s="238"/>
      <c r="J262" s="238"/>
      <c r="K262" s="238"/>
      <c r="L262" s="238"/>
      <c r="M262" s="238"/>
    </row>
    <row r="263" spans="6:13" x14ac:dyDescent="0.25">
      <c r="F263" s="238"/>
      <c r="G263" s="238"/>
      <c r="H263" s="238"/>
      <c r="I263" s="238"/>
      <c r="J263" s="238"/>
      <c r="K263" s="238"/>
      <c r="L263" s="238"/>
      <c r="M263" s="238"/>
    </row>
    <row r="264" spans="6:13" x14ac:dyDescent="0.25">
      <c r="F264" s="238"/>
      <c r="G264" s="238"/>
      <c r="H264" s="238"/>
      <c r="I264" s="238"/>
      <c r="J264" s="238"/>
      <c r="K264" s="238"/>
      <c r="L264" s="238"/>
      <c r="M264" s="238"/>
    </row>
    <row r="265" spans="6:13" x14ac:dyDescent="0.25">
      <c r="F265" s="238"/>
      <c r="G265" s="238"/>
      <c r="H265" s="238"/>
      <c r="I265" s="238"/>
      <c r="J265" s="238"/>
      <c r="K265" s="238"/>
      <c r="L265" s="238"/>
      <c r="M265" s="238"/>
    </row>
    <row r="266" spans="6:13" x14ac:dyDescent="0.25">
      <c r="F266" s="238"/>
      <c r="G266" s="238"/>
      <c r="H266" s="238"/>
      <c r="I266" s="238"/>
      <c r="J266" s="238"/>
      <c r="K266" s="238"/>
      <c r="L266" s="238"/>
      <c r="M266" s="238"/>
    </row>
    <row r="267" spans="6:13" x14ac:dyDescent="0.25">
      <c r="F267" s="238"/>
      <c r="G267" s="238"/>
      <c r="H267" s="238"/>
      <c r="I267" s="238"/>
      <c r="J267" s="238"/>
      <c r="K267" s="238"/>
      <c r="L267" s="238"/>
      <c r="M267" s="238"/>
    </row>
    <row r="268" spans="6:13" x14ac:dyDescent="0.25">
      <c r="F268" s="238"/>
      <c r="G268" s="238"/>
      <c r="H268" s="238"/>
      <c r="I268" s="238"/>
      <c r="J268" s="238"/>
      <c r="K268" s="238"/>
      <c r="L268" s="238"/>
      <c r="M268" s="238"/>
    </row>
    <row r="269" spans="6:13" x14ac:dyDescent="0.25">
      <c r="F269" s="238"/>
      <c r="G269" s="238"/>
      <c r="H269" s="238"/>
      <c r="I269" s="238"/>
      <c r="J269" s="238"/>
      <c r="K269" s="238"/>
      <c r="L269" s="238"/>
      <c r="M269" s="238"/>
    </row>
    <row r="270" spans="6:13" x14ac:dyDescent="0.25">
      <c r="F270" s="238"/>
      <c r="G270" s="238"/>
      <c r="H270" s="238"/>
      <c r="I270" s="238"/>
      <c r="J270" s="238"/>
      <c r="K270" s="238"/>
      <c r="L270" s="238"/>
      <c r="M270" s="238"/>
    </row>
    <row r="271" spans="6:13" x14ac:dyDescent="0.25">
      <c r="F271" s="238"/>
      <c r="G271" s="238"/>
      <c r="H271" s="238"/>
      <c r="I271" s="238"/>
      <c r="J271" s="238"/>
      <c r="K271" s="238"/>
      <c r="L271" s="238"/>
      <c r="M271" s="238"/>
    </row>
    <row r="272" spans="6:13" x14ac:dyDescent="0.25">
      <c r="F272" s="238"/>
      <c r="G272" s="238"/>
      <c r="H272" s="238"/>
      <c r="I272" s="238"/>
      <c r="J272" s="238"/>
      <c r="K272" s="238"/>
      <c r="L272" s="238"/>
      <c r="M272" s="238"/>
    </row>
    <row r="273" spans="6:13" x14ac:dyDescent="0.25">
      <c r="F273" s="238"/>
      <c r="G273" s="238"/>
      <c r="H273" s="238"/>
      <c r="I273" s="238"/>
      <c r="J273" s="238"/>
      <c r="K273" s="238"/>
      <c r="L273" s="238"/>
      <c r="M273" s="238"/>
    </row>
    <row r="274" spans="6:13" x14ac:dyDescent="0.25">
      <c r="F274" s="238"/>
      <c r="G274" s="238"/>
      <c r="H274" s="238"/>
      <c r="I274" s="238"/>
      <c r="J274" s="238"/>
      <c r="K274" s="238"/>
      <c r="L274" s="238"/>
      <c r="M274" s="238"/>
    </row>
    <row r="275" spans="6:13" x14ac:dyDescent="0.25">
      <c r="F275" s="238"/>
      <c r="G275" s="238"/>
      <c r="H275" s="238"/>
      <c r="I275" s="238"/>
      <c r="J275" s="238"/>
      <c r="K275" s="238"/>
      <c r="L275" s="238"/>
      <c r="M275" s="238"/>
    </row>
    <row r="276" spans="6:13" x14ac:dyDescent="0.25">
      <c r="F276" s="238"/>
      <c r="G276" s="238"/>
      <c r="H276" s="238"/>
      <c r="I276" s="238"/>
      <c r="J276" s="238"/>
      <c r="K276" s="238"/>
      <c r="L276" s="238"/>
      <c r="M276" s="238"/>
    </row>
    <row r="277" spans="6:13" x14ac:dyDescent="0.25">
      <c r="F277" s="238"/>
      <c r="G277" s="238"/>
      <c r="H277" s="238"/>
      <c r="I277" s="238"/>
      <c r="J277" s="238"/>
      <c r="K277" s="238"/>
      <c r="L277" s="238"/>
      <c r="M277" s="238"/>
    </row>
    <row r="278" spans="6:13" x14ac:dyDescent="0.25">
      <c r="F278" s="238"/>
      <c r="G278" s="238"/>
      <c r="H278" s="238"/>
      <c r="I278" s="238"/>
      <c r="J278" s="238"/>
      <c r="K278" s="238"/>
      <c r="L278" s="238"/>
      <c r="M278" s="238"/>
    </row>
    <row r="279" spans="6:13" x14ac:dyDescent="0.25">
      <c r="F279" s="238"/>
      <c r="G279" s="238"/>
      <c r="H279" s="238"/>
      <c r="I279" s="238"/>
      <c r="J279" s="238"/>
      <c r="K279" s="238"/>
      <c r="L279" s="238"/>
      <c r="M279" s="238"/>
    </row>
    <row r="280" spans="6:13" x14ac:dyDescent="0.25">
      <c r="F280" s="238"/>
      <c r="G280" s="238"/>
      <c r="H280" s="238"/>
      <c r="I280" s="238"/>
      <c r="J280" s="238"/>
      <c r="K280" s="238"/>
      <c r="L280" s="238"/>
      <c r="M280" s="238"/>
    </row>
    <row r="281" spans="6:13" x14ac:dyDescent="0.25">
      <c r="F281" s="238"/>
      <c r="G281" s="238"/>
      <c r="H281" s="238"/>
      <c r="I281" s="238"/>
      <c r="J281" s="238"/>
      <c r="K281" s="238"/>
      <c r="L281" s="238"/>
      <c r="M281" s="238"/>
    </row>
    <row r="282" spans="6:13" x14ac:dyDescent="0.25">
      <c r="F282" s="238"/>
      <c r="G282" s="238"/>
      <c r="H282" s="238"/>
      <c r="I282" s="238"/>
      <c r="J282" s="238"/>
      <c r="K282" s="238"/>
      <c r="L282" s="238"/>
      <c r="M282" s="238"/>
    </row>
    <row r="283" spans="6:13" x14ac:dyDescent="0.25">
      <c r="F283" s="238"/>
      <c r="G283" s="238"/>
      <c r="H283" s="238"/>
      <c r="I283" s="238"/>
      <c r="J283" s="238"/>
      <c r="K283" s="238"/>
      <c r="L283" s="238"/>
      <c r="M283" s="238"/>
    </row>
    <row r="284" spans="6:13" x14ac:dyDescent="0.25">
      <c r="F284" s="238"/>
      <c r="G284" s="238"/>
      <c r="H284" s="238"/>
      <c r="I284" s="238"/>
      <c r="J284" s="238"/>
      <c r="K284" s="238"/>
      <c r="L284" s="238"/>
      <c r="M284" s="238"/>
    </row>
    <row r="285" spans="6:13" x14ac:dyDescent="0.25">
      <c r="F285" s="238"/>
      <c r="G285" s="238"/>
      <c r="H285" s="238"/>
      <c r="I285" s="238"/>
      <c r="J285" s="238"/>
      <c r="K285" s="238"/>
      <c r="L285" s="238"/>
      <c r="M285" s="238"/>
    </row>
    <row r="286" spans="6:13" x14ac:dyDescent="0.25">
      <c r="F286" s="238"/>
      <c r="G286" s="238"/>
      <c r="H286" s="238"/>
      <c r="I286" s="238"/>
      <c r="J286" s="238"/>
      <c r="K286" s="238"/>
      <c r="L286" s="238"/>
      <c r="M286" s="238"/>
    </row>
    <row r="287" spans="6:13" x14ac:dyDescent="0.25">
      <c r="F287" s="238"/>
      <c r="G287" s="238"/>
      <c r="H287" s="238"/>
      <c r="I287" s="238"/>
      <c r="J287" s="238"/>
      <c r="K287" s="238"/>
      <c r="L287" s="238"/>
      <c r="M287" s="238"/>
    </row>
    <row r="288" spans="6:13" x14ac:dyDescent="0.25">
      <c r="F288" s="238"/>
      <c r="G288" s="238"/>
      <c r="H288" s="238"/>
      <c r="I288" s="238"/>
      <c r="J288" s="238"/>
      <c r="K288" s="238"/>
      <c r="L288" s="238"/>
      <c r="M288" s="238"/>
    </row>
    <row r="289" spans="6:13" x14ac:dyDescent="0.25">
      <c r="F289" s="238"/>
      <c r="G289" s="238"/>
      <c r="H289" s="238"/>
      <c r="I289" s="238"/>
      <c r="J289" s="238"/>
      <c r="K289" s="238"/>
      <c r="L289" s="238"/>
      <c r="M289" s="238"/>
    </row>
    <row r="290" spans="6:13" x14ac:dyDescent="0.25">
      <c r="F290" s="238"/>
      <c r="G290" s="238"/>
      <c r="H290" s="238"/>
      <c r="I290" s="238"/>
      <c r="J290" s="238"/>
      <c r="K290" s="238"/>
      <c r="L290" s="238"/>
      <c r="M290" s="238"/>
    </row>
    <row r="291" spans="6:13" x14ac:dyDescent="0.25">
      <c r="F291" s="238"/>
      <c r="G291" s="238"/>
      <c r="H291" s="238"/>
      <c r="I291" s="238"/>
      <c r="J291" s="238"/>
      <c r="K291" s="238"/>
      <c r="L291" s="238"/>
      <c r="M291" s="238"/>
    </row>
    <row r="292" spans="6:13" x14ac:dyDescent="0.25">
      <c r="F292" s="238"/>
      <c r="G292" s="238"/>
      <c r="H292" s="238"/>
      <c r="I292" s="238"/>
      <c r="J292" s="238"/>
      <c r="K292" s="238"/>
      <c r="L292" s="238"/>
      <c r="M292" s="238"/>
    </row>
    <row r="293" spans="6:13" x14ac:dyDescent="0.25">
      <c r="F293" s="238"/>
      <c r="G293" s="238"/>
      <c r="H293" s="238"/>
      <c r="I293" s="238"/>
      <c r="J293" s="238"/>
      <c r="K293" s="238"/>
      <c r="L293" s="238"/>
      <c r="M293" s="238"/>
    </row>
    <row r="294" spans="6:13" x14ac:dyDescent="0.25">
      <c r="F294" s="238"/>
      <c r="G294" s="238"/>
      <c r="H294" s="238"/>
      <c r="I294" s="238"/>
      <c r="J294" s="238"/>
      <c r="K294" s="238"/>
      <c r="L294" s="238"/>
      <c r="M294" s="238"/>
    </row>
    <row r="295" spans="6:13" x14ac:dyDescent="0.25">
      <c r="F295" s="238"/>
      <c r="G295" s="238"/>
      <c r="H295" s="238"/>
      <c r="I295" s="238"/>
      <c r="J295" s="238"/>
      <c r="K295" s="238"/>
      <c r="L295" s="238"/>
      <c r="M295" s="238"/>
    </row>
    <row r="296" spans="6:13" x14ac:dyDescent="0.25">
      <c r="F296" s="238"/>
      <c r="G296" s="238"/>
      <c r="H296" s="238"/>
      <c r="I296" s="238"/>
      <c r="J296" s="238"/>
      <c r="K296" s="238"/>
      <c r="L296" s="238"/>
      <c r="M296" s="238"/>
    </row>
    <row r="297" spans="6:13" x14ac:dyDescent="0.25">
      <c r="F297" s="238"/>
      <c r="G297" s="238"/>
      <c r="H297" s="238"/>
      <c r="I297" s="238"/>
      <c r="J297" s="238"/>
      <c r="K297" s="238"/>
      <c r="L297" s="238"/>
      <c r="M297" s="238"/>
    </row>
    <row r="298" spans="6:13" x14ac:dyDescent="0.25">
      <c r="F298" s="238"/>
      <c r="G298" s="238"/>
      <c r="H298" s="238"/>
      <c r="I298" s="238"/>
      <c r="J298" s="238"/>
      <c r="K298" s="238"/>
      <c r="L298" s="238"/>
      <c r="M298" s="238"/>
    </row>
    <row r="299" spans="6:13" x14ac:dyDescent="0.25">
      <c r="F299" s="238"/>
      <c r="G299" s="238"/>
      <c r="H299" s="238"/>
      <c r="I299" s="238"/>
      <c r="J299" s="238"/>
      <c r="K299" s="238"/>
      <c r="L299" s="238"/>
      <c r="M299" s="238"/>
    </row>
    <row r="300" spans="6:13" x14ac:dyDescent="0.25">
      <c r="F300" s="238"/>
      <c r="G300" s="238"/>
      <c r="H300" s="238"/>
      <c r="I300" s="238"/>
      <c r="J300" s="238"/>
      <c r="K300" s="238"/>
      <c r="L300" s="238"/>
      <c r="M300" s="238"/>
    </row>
    <row r="301" spans="6:13" x14ac:dyDescent="0.25">
      <c r="F301" s="238"/>
      <c r="G301" s="238"/>
      <c r="H301" s="238"/>
      <c r="I301" s="238"/>
      <c r="J301" s="238"/>
      <c r="K301" s="238"/>
      <c r="L301" s="238"/>
      <c r="M301" s="238"/>
    </row>
    <row r="302" spans="6:13" x14ac:dyDescent="0.25">
      <c r="F302" s="238"/>
      <c r="G302" s="238"/>
      <c r="H302" s="238"/>
      <c r="I302" s="238"/>
      <c r="J302" s="238"/>
      <c r="K302" s="238"/>
      <c r="L302" s="238"/>
      <c r="M302" s="238"/>
    </row>
    <row r="303" spans="6:13" x14ac:dyDescent="0.25">
      <c r="F303" s="238"/>
      <c r="G303" s="238"/>
      <c r="H303" s="238"/>
      <c r="I303" s="238"/>
      <c r="J303" s="238"/>
      <c r="K303" s="238"/>
      <c r="L303" s="238"/>
      <c r="M303" s="238"/>
    </row>
    <row r="304" spans="6:13" x14ac:dyDescent="0.25">
      <c r="F304" s="238"/>
      <c r="G304" s="238"/>
      <c r="H304" s="238"/>
      <c r="I304" s="238"/>
      <c r="J304" s="238"/>
      <c r="K304" s="238"/>
      <c r="L304" s="238"/>
      <c r="M304" s="238"/>
    </row>
    <row r="305" spans="6:13" x14ac:dyDescent="0.25">
      <c r="F305" s="238"/>
      <c r="G305" s="238"/>
      <c r="H305" s="238"/>
      <c r="I305" s="238"/>
      <c r="J305" s="238"/>
      <c r="K305" s="238"/>
      <c r="L305" s="238"/>
      <c r="M305" s="238"/>
    </row>
    <row r="306" spans="6:13" x14ac:dyDescent="0.25">
      <c r="F306" s="238"/>
      <c r="G306" s="238"/>
      <c r="H306" s="238"/>
      <c r="I306" s="238"/>
      <c r="J306" s="238"/>
      <c r="K306" s="238"/>
      <c r="L306" s="238"/>
      <c r="M306" s="238"/>
    </row>
    <row r="307" spans="6:13" x14ac:dyDescent="0.25">
      <c r="F307" s="238"/>
      <c r="G307" s="238"/>
      <c r="H307" s="238"/>
      <c r="I307" s="238"/>
      <c r="J307" s="238"/>
      <c r="K307" s="238"/>
      <c r="L307" s="238"/>
      <c r="M307" s="238"/>
    </row>
    <row r="308" spans="6:13" x14ac:dyDescent="0.25">
      <c r="F308" s="238"/>
      <c r="G308" s="238"/>
      <c r="H308" s="238"/>
      <c r="I308" s="238"/>
      <c r="J308" s="238"/>
      <c r="K308" s="238"/>
      <c r="L308" s="238"/>
      <c r="M308" s="238"/>
    </row>
    <row r="309" spans="6:13" x14ac:dyDescent="0.25">
      <c r="F309" s="238"/>
      <c r="G309" s="238"/>
      <c r="H309" s="238"/>
      <c r="I309" s="238"/>
      <c r="J309" s="238"/>
      <c r="K309" s="238"/>
      <c r="L309" s="238"/>
      <c r="M309" s="238"/>
    </row>
    <row r="310" spans="6:13" x14ac:dyDescent="0.25">
      <c r="F310" s="238"/>
      <c r="G310" s="238"/>
      <c r="H310" s="238"/>
      <c r="I310" s="238"/>
      <c r="J310" s="238"/>
      <c r="K310" s="238"/>
      <c r="L310" s="238"/>
      <c r="M310" s="238"/>
    </row>
    <row r="311" spans="6:13" x14ac:dyDescent="0.25">
      <c r="F311" s="238"/>
      <c r="G311" s="238"/>
      <c r="H311" s="238"/>
      <c r="I311" s="238"/>
      <c r="J311" s="238"/>
      <c r="K311" s="238"/>
      <c r="L311" s="238"/>
      <c r="M311" s="238"/>
    </row>
    <row r="312" spans="6:13" x14ac:dyDescent="0.25">
      <c r="F312" s="238"/>
      <c r="G312" s="238"/>
      <c r="H312" s="238"/>
      <c r="I312" s="238"/>
      <c r="J312" s="238"/>
      <c r="K312" s="238"/>
      <c r="L312" s="238"/>
      <c r="M312" s="238"/>
    </row>
    <row r="313" spans="6:13" x14ac:dyDescent="0.25">
      <c r="F313" s="238"/>
      <c r="G313" s="238"/>
      <c r="H313" s="238"/>
      <c r="I313" s="238"/>
      <c r="J313" s="238"/>
      <c r="K313" s="238"/>
      <c r="L313" s="238"/>
      <c r="M313" s="238"/>
    </row>
    <row r="314" spans="6:13" x14ac:dyDescent="0.25">
      <c r="F314" s="238"/>
      <c r="G314" s="238"/>
      <c r="H314" s="238"/>
      <c r="I314" s="238"/>
      <c r="J314" s="238"/>
      <c r="K314" s="238"/>
      <c r="L314" s="238"/>
      <c r="M314" s="238"/>
    </row>
    <row r="315" spans="6:13" x14ac:dyDescent="0.25">
      <c r="F315" s="238"/>
      <c r="G315" s="238"/>
      <c r="H315" s="238"/>
      <c r="I315" s="238"/>
      <c r="J315" s="238"/>
      <c r="K315" s="238"/>
      <c r="L315" s="238"/>
      <c r="M315" s="238"/>
    </row>
    <row r="316" spans="6:13" x14ac:dyDescent="0.25">
      <c r="F316" s="238"/>
      <c r="G316" s="238"/>
      <c r="H316" s="238"/>
      <c r="I316" s="238"/>
      <c r="J316" s="238"/>
      <c r="K316" s="238"/>
      <c r="L316" s="238"/>
      <c r="M316" s="238"/>
    </row>
    <row r="317" spans="6:13" x14ac:dyDescent="0.25">
      <c r="F317" s="238"/>
      <c r="G317" s="238"/>
      <c r="H317" s="238"/>
      <c r="I317" s="238"/>
      <c r="J317" s="238"/>
      <c r="K317" s="238"/>
      <c r="L317" s="238"/>
      <c r="M317" s="238"/>
    </row>
    <row r="318" spans="6:13" x14ac:dyDescent="0.25">
      <c r="F318" s="238"/>
      <c r="G318" s="238"/>
      <c r="H318" s="238"/>
      <c r="I318" s="238"/>
      <c r="J318" s="238"/>
      <c r="K318" s="238"/>
      <c r="L318" s="238"/>
      <c r="M318" s="238"/>
    </row>
    <row r="319" spans="6:13" x14ac:dyDescent="0.25">
      <c r="F319" s="238"/>
      <c r="G319" s="238"/>
      <c r="H319" s="238"/>
      <c r="I319" s="238"/>
      <c r="J319" s="238"/>
      <c r="K319" s="238"/>
      <c r="L319" s="238"/>
      <c r="M319" s="238"/>
    </row>
    <row r="320" spans="6:13" x14ac:dyDescent="0.25">
      <c r="F320" s="238"/>
      <c r="G320" s="238"/>
      <c r="H320" s="238"/>
      <c r="I320" s="238"/>
      <c r="J320" s="238"/>
      <c r="K320" s="238"/>
      <c r="L320" s="238"/>
      <c r="M320" s="238"/>
    </row>
    <row r="321" spans="6:13" x14ac:dyDescent="0.25">
      <c r="F321" s="238"/>
      <c r="G321" s="238"/>
      <c r="H321" s="238"/>
      <c r="I321" s="238"/>
      <c r="J321" s="238"/>
      <c r="K321" s="238"/>
      <c r="L321" s="238"/>
      <c r="M321" s="238"/>
    </row>
    <row r="322" spans="6:13" x14ac:dyDescent="0.25">
      <c r="F322" s="238"/>
      <c r="G322" s="238"/>
      <c r="H322" s="238"/>
      <c r="I322" s="238"/>
      <c r="J322" s="238"/>
      <c r="K322" s="238"/>
      <c r="L322" s="238"/>
      <c r="M322" s="238"/>
    </row>
    <row r="323" spans="6:13" x14ac:dyDescent="0.25">
      <c r="F323" s="238"/>
      <c r="G323" s="238"/>
      <c r="H323" s="238"/>
      <c r="I323" s="238"/>
      <c r="J323" s="238"/>
      <c r="K323" s="238"/>
      <c r="L323" s="238"/>
      <c r="M323" s="238"/>
    </row>
    <row r="324" spans="6:13" x14ac:dyDescent="0.25">
      <c r="F324" s="238"/>
      <c r="G324" s="238"/>
      <c r="H324" s="238"/>
      <c r="I324" s="238"/>
      <c r="J324" s="238"/>
      <c r="K324" s="238"/>
      <c r="L324" s="238"/>
      <c r="M324" s="238"/>
    </row>
    <row r="325" spans="6:13" x14ac:dyDescent="0.25">
      <c r="F325" s="238"/>
      <c r="G325" s="238"/>
      <c r="H325" s="238"/>
      <c r="I325" s="238"/>
      <c r="J325" s="238"/>
      <c r="K325" s="238"/>
      <c r="L325" s="238"/>
      <c r="M325" s="238"/>
    </row>
    <row r="326" spans="6:13" x14ac:dyDescent="0.25">
      <c r="F326" s="238"/>
      <c r="G326" s="238"/>
      <c r="H326" s="238"/>
      <c r="I326" s="238"/>
      <c r="J326" s="238"/>
      <c r="K326" s="238"/>
      <c r="L326" s="238"/>
      <c r="M326" s="238"/>
    </row>
    <row r="327" spans="6:13" x14ac:dyDescent="0.25">
      <c r="F327" s="238"/>
      <c r="G327" s="238"/>
      <c r="H327" s="238"/>
      <c r="I327" s="238"/>
      <c r="J327" s="238"/>
      <c r="K327" s="238"/>
      <c r="L327" s="238"/>
      <c r="M327" s="238"/>
    </row>
    <row r="328" spans="6:13" x14ac:dyDescent="0.25">
      <c r="F328" s="238"/>
      <c r="G328" s="238"/>
      <c r="H328" s="238"/>
      <c r="I328" s="238"/>
      <c r="J328" s="238"/>
      <c r="K328" s="238"/>
      <c r="L328" s="238"/>
      <c r="M328" s="238"/>
    </row>
    <row r="329" spans="6:13" x14ac:dyDescent="0.25">
      <c r="F329" s="238"/>
      <c r="G329" s="238"/>
      <c r="H329" s="238"/>
      <c r="I329" s="238"/>
      <c r="J329" s="238"/>
      <c r="K329" s="238"/>
      <c r="L329" s="238"/>
      <c r="M329" s="238"/>
    </row>
    <row r="330" spans="6:13" x14ac:dyDescent="0.25">
      <c r="F330" s="238"/>
      <c r="G330" s="238"/>
      <c r="H330" s="238"/>
      <c r="I330" s="238"/>
      <c r="J330" s="238"/>
      <c r="K330" s="238"/>
      <c r="L330" s="238"/>
      <c r="M330" s="238"/>
    </row>
    <row r="331" spans="6:13" x14ac:dyDescent="0.25">
      <c r="F331" s="238"/>
      <c r="G331" s="238"/>
      <c r="H331" s="238"/>
      <c r="I331" s="238"/>
      <c r="J331" s="238"/>
      <c r="K331" s="238"/>
      <c r="L331" s="238"/>
      <c r="M331" s="238"/>
    </row>
    <row r="332" spans="6:13" x14ac:dyDescent="0.25">
      <c r="F332" s="238"/>
      <c r="G332" s="238"/>
      <c r="H332" s="238"/>
      <c r="I332" s="238"/>
      <c r="J332" s="238"/>
      <c r="K332" s="238"/>
      <c r="L332" s="238"/>
      <c r="M332" s="238"/>
    </row>
    <row r="333" spans="6:13" x14ac:dyDescent="0.25">
      <c r="F333" s="238"/>
      <c r="G333" s="238"/>
      <c r="H333" s="238"/>
      <c r="I333" s="238"/>
      <c r="J333" s="238"/>
      <c r="K333" s="238"/>
      <c r="L333" s="238"/>
      <c r="M333" s="238"/>
    </row>
    <row r="334" spans="6:13" x14ac:dyDescent="0.25">
      <c r="F334" s="238"/>
      <c r="G334" s="238"/>
      <c r="H334" s="238"/>
      <c r="I334" s="238"/>
      <c r="J334" s="238"/>
      <c r="K334" s="238"/>
      <c r="L334" s="238"/>
      <c r="M334" s="238"/>
    </row>
    <row r="335" spans="6:13" x14ac:dyDescent="0.25">
      <c r="F335" s="238"/>
      <c r="G335" s="238"/>
      <c r="H335" s="238"/>
      <c r="I335" s="238"/>
      <c r="J335" s="238"/>
      <c r="K335" s="238"/>
      <c r="L335" s="238"/>
      <c r="M335" s="238"/>
    </row>
    <row r="336" spans="6:13" x14ac:dyDescent="0.25">
      <c r="F336" s="238"/>
      <c r="G336" s="238"/>
      <c r="H336" s="238"/>
      <c r="I336" s="238"/>
      <c r="J336" s="238"/>
      <c r="K336" s="238"/>
      <c r="L336" s="238"/>
      <c r="M336" s="238"/>
    </row>
    <row r="337" spans="6:13" x14ac:dyDescent="0.25">
      <c r="F337" s="238"/>
      <c r="G337" s="238"/>
      <c r="H337" s="238"/>
      <c r="I337" s="238"/>
      <c r="J337" s="238"/>
      <c r="K337" s="238"/>
      <c r="L337" s="238"/>
      <c r="M337" s="238"/>
    </row>
    <row r="338" spans="6:13" x14ac:dyDescent="0.25">
      <c r="F338" s="238"/>
      <c r="G338" s="238"/>
      <c r="H338" s="238"/>
      <c r="I338" s="238"/>
      <c r="J338" s="238"/>
      <c r="K338" s="238"/>
      <c r="L338" s="238"/>
      <c r="M338" s="238"/>
    </row>
    <row r="339" spans="6:13" x14ac:dyDescent="0.25">
      <c r="F339" s="238"/>
      <c r="G339" s="238"/>
      <c r="H339" s="238"/>
      <c r="I339" s="238"/>
      <c r="J339" s="238"/>
      <c r="K339" s="238"/>
      <c r="L339" s="238"/>
      <c r="M339" s="238"/>
    </row>
    <row r="340" spans="6:13" x14ac:dyDescent="0.25">
      <c r="F340" s="238"/>
      <c r="G340" s="238"/>
      <c r="H340" s="238"/>
      <c r="I340" s="238"/>
      <c r="J340" s="238"/>
      <c r="K340" s="238"/>
      <c r="L340" s="238"/>
      <c r="M340" s="238"/>
    </row>
    <row r="341" spans="6:13" x14ac:dyDescent="0.25">
      <c r="F341" s="238"/>
      <c r="G341" s="238"/>
      <c r="H341" s="238"/>
      <c r="I341" s="238"/>
      <c r="J341" s="238"/>
      <c r="K341" s="238"/>
      <c r="L341" s="238"/>
      <c r="M341" s="238"/>
    </row>
    <row r="342" spans="6:13" x14ac:dyDescent="0.25">
      <c r="F342" s="238"/>
      <c r="G342" s="238"/>
      <c r="H342" s="238"/>
      <c r="I342" s="238"/>
      <c r="J342" s="238"/>
      <c r="K342" s="238"/>
      <c r="L342" s="238"/>
      <c r="M342" s="238"/>
    </row>
    <row r="343" spans="6:13" x14ac:dyDescent="0.25">
      <c r="F343" s="238"/>
      <c r="G343" s="238"/>
      <c r="H343" s="238"/>
      <c r="I343" s="238"/>
      <c r="J343" s="238"/>
      <c r="K343" s="238"/>
      <c r="L343" s="238"/>
      <c r="M343" s="238"/>
    </row>
    <row r="344" spans="6:13" x14ac:dyDescent="0.25">
      <c r="F344" s="238"/>
      <c r="G344" s="238"/>
      <c r="H344" s="238"/>
      <c r="I344" s="238"/>
      <c r="J344" s="238"/>
      <c r="K344" s="238"/>
      <c r="L344" s="238"/>
      <c r="M344" s="238"/>
    </row>
    <row r="345" spans="6:13" x14ac:dyDescent="0.25">
      <c r="F345" s="238"/>
      <c r="G345" s="238"/>
      <c r="H345" s="238"/>
      <c r="I345" s="238"/>
      <c r="J345" s="238"/>
      <c r="K345" s="238"/>
      <c r="L345" s="238"/>
      <c r="M345" s="238"/>
    </row>
    <row r="346" spans="6:13" x14ac:dyDescent="0.25">
      <c r="F346" s="238"/>
      <c r="G346" s="238"/>
      <c r="H346" s="238"/>
      <c r="I346" s="238"/>
      <c r="J346" s="238"/>
      <c r="K346" s="238"/>
      <c r="L346" s="238"/>
      <c r="M346" s="238"/>
    </row>
    <row r="347" spans="6:13" x14ac:dyDescent="0.25">
      <c r="F347" s="238"/>
      <c r="G347" s="238"/>
      <c r="H347" s="238"/>
      <c r="I347" s="238"/>
      <c r="J347" s="238"/>
      <c r="K347" s="238"/>
      <c r="L347" s="238"/>
      <c r="M347" s="238"/>
    </row>
    <row r="348" spans="6:13" x14ac:dyDescent="0.25">
      <c r="F348" s="238"/>
      <c r="G348" s="238"/>
      <c r="H348" s="238"/>
      <c r="I348" s="238"/>
      <c r="J348" s="238"/>
      <c r="K348" s="238"/>
      <c r="L348" s="238"/>
      <c r="M348" s="238"/>
    </row>
    <row r="349" spans="6:13" x14ac:dyDescent="0.25">
      <c r="F349" s="238"/>
      <c r="G349" s="238"/>
      <c r="H349" s="238"/>
      <c r="I349" s="238"/>
      <c r="J349" s="238"/>
      <c r="K349" s="238"/>
      <c r="L349" s="238"/>
      <c r="M349" s="238"/>
    </row>
    <row r="350" spans="6:13" x14ac:dyDescent="0.25">
      <c r="F350" s="238"/>
      <c r="G350" s="238"/>
      <c r="H350" s="238"/>
      <c r="I350" s="238"/>
      <c r="J350" s="238"/>
      <c r="K350" s="238"/>
      <c r="L350" s="238"/>
      <c r="M350" s="238"/>
    </row>
    <row r="351" spans="6:13" x14ac:dyDescent="0.25">
      <c r="F351" s="238"/>
      <c r="G351" s="238"/>
      <c r="H351" s="238"/>
      <c r="I351" s="238"/>
      <c r="J351" s="238"/>
      <c r="K351" s="238"/>
      <c r="L351" s="238"/>
      <c r="M351" s="238"/>
    </row>
    <row r="352" spans="6:13" x14ac:dyDescent="0.25">
      <c r="F352" s="238"/>
      <c r="G352" s="238"/>
      <c r="H352" s="238"/>
      <c r="I352" s="238"/>
      <c r="J352" s="238"/>
      <c r="K352" s="238"/>
      <c r="L352" s="238"/>
      <c r="M352" s="238"/>
    </row>
    <row r="353" spans="6:13" x14ac:dyDescent="0.25">
      <c r="F353" s="238"/>
      <c r="G353" s="238"/>
      <c r="H353" s="238"/>
      <c r="I353" s="238"/>
      <c r="J353" s="238"/>
      <c r="K353" s="238"/>
      <c r="L353" s="238"/>
      <c r="M353" s="238"/>
    </row>
    <row r="354" spans="6:13" x14ac:dyDescent="0.25">
      <c r="F354" s="238"/>
      <c r="G354" s="238"/>
      <c r="H354" s="238"/>
      <c r="I354" s="238"/>
      <c r="J354" s="238"/>
      <c r="K354" s="238"/>
      <c r="L354" s="238"/>
      <c r="M354" s="238"/>
    </row>
    <row r="355" spans="6:13" x14ac:dyDescent="0.25">
      <c r="F355" s="238"/>
      <c r="G355" s="238"/>
      <c r="H355" s="238"/>
      <c r="I355" s="238"/>
      <c r="J355" s="238"/>
      <c r="K355" s="238"/>
      <c r="L355" s="238"/>
      <c r="M355" s="238"/>
    </row>
    <row r="356" spans="6:13" x14ac:dyDescent="0.25">
      <c r="F356" s="238"/>
      <c r="G356" s="238"/>
      <c r="H356" s="238"/>
      <c r="I356" s="238"/>
      <c r="J356" s="238"/>
      <c r="K356" s="238"/>
      <c r="L356" s="238"/>
      <c r="M356" s="238"/>
    </row>
    <row r="357" spans="6:13" x14ac:dyDescent="0.25">
      <c r="F357" s="238"/>
      <c r="G357" s="238"/>
      <c r="H357" s="238"/>
      <c r="I357" s="238"/>
      <c r="J357" s="238"/>
      <c r="K357" s="238"/>
      <c r="L357" s="238"/>
      <c r="M357" s="238"/>
    </row>
    <row r="358" spans="6:13" x14ac:dyDescent="0.25">
      <c r="F358" s="238"/>
      <c r="G358" s="238"/>
      <c r="H358" s="238"/>
      <c r="I358" s="238"/>
      <c r="J358" s="238"/>
      <c r="K358" s="238"/>
      <c r="L358" s="238"/>
      <c r="M358" s="238"/>
    </row>
    <row r="359" spans="6:13" x14ac:dyDescent="0.25">
      <c r="F359" s="238"/>
      <c r="G359" s="238"/>
      <c r="H359" s="238"/>
      <c r="I359" s="238"/>
      <c r="J359" s="238"/>
      <c r="K359" s="238"/>
      <c r="L359" s="238"/>
      <c r="M359" s="238"/>
    </row>
    <row r="360" spans="6:13" x14ac:dyDescent="0.25">
      <c r="F360" s="238"/>
      <c r="G360" s="238"/>
      <c r="H360" s="238"/>
      <c r="I360" s="238"/>
      <c r="J360" s="238"/>
      <c r="K360" s="238"/>
      <c r="L360" s="238"/>
      <c r="M360" s="238"/>
    </row>
    <row r="361" spans="6:13" x14ac:dyDescent="0.25">
      <c r="F361" s="238"/>
      <c r="G361" s="238"/>
      <c r="H361" s="238"/>
      <c r="I361" s="238"/>
      <c r="J361" s="238"/>
      <c r="K361" s="238"/>
      <c r="L361" s="238"/>
      <c r="M361" s="238"/>
    </row>
    <row r="362" spans="6:13" x14ac:dyDescent="0.25">
      <c r="F362" s="238"/>
      <c r="G362" s="238"/>
      <c r="H362" s="238"/>
      <c r="I362" s="238"/>
      <c r="J362" s="238"/>
      <c r="K362" s="238"/>
      <c r="L362" s="238"/>
      <c r="M362" s="238"/>
    </row>
    <row r="363" spans="6:13" x14ac:dyDescent="0.25">
      <c r="F363" s="238"/>
      <c r="G363" s="238"/>
      <c r="H363" s="238"/>
      <c r="I363" s="238"/>
      <c r="J363" s="238"/>
      <c r="K363" s="238"/>
      <c r="L363" s="238"/>
      <c r="M363" s="238"/>
    </row>
    <row r="364" spans="6:13" x14ac:dyDescent="0.25">
      <c r="F364" s="238"/>
      <c r="G364" s="238"/>
      <c r="H364" s="238"/>
      <c r="I364" s="238"/>
      <c r="J364" s="238"/>
      <c r="K364" s="238"/>
      <c r="L364" s="238"/>
      <c r="M364" s="238"/>
    </row>
    <row r="365" spans="6:13" x14ac:dyDescent="0.25">
      <c r="F365" s="238"/>
      <c r="G365" s="238"/>
      <c r="H365" s="238"/>
      <c r="I365" s="238"/>
      <c r="J365" s="238"/>
      <c r="K365" s="238"/>
      <c r="L365" s="238"/>
      <c r="M365" s="238"/>
    </row>
    <row r="366" spans="6:13" x14ac:dyDescent="0.25">
      <c r="F366" s="238"/>
      <c r="G366" s="238"/>
      <c r="H366" s="238"/>
      <c r="I366" s="238"/>
      <c r="J366" s="238"/>
      <c r="K366" s="238"/>
      <c r="L366" s="238"/>
      <c r="M366" s="238"/>
    </row>
    <row r="367" spans="6:13" x14ac:dyDescent="0.25">
      <c r="F367" s="238"/>
      <c r="G367" s="238"/>
      <c r="H367" s="238"/>
      <c r="I367" s="238"/>
      <c r="J367" s="238"/>
      <c r="K367" s="238"/>
      <c r="L367" s="238"/>
      <c r="M367" s="238"/>
    </row>
    <row r="368" spans="6:13" x14ac:dyDescent="0.25">
      <c r="F368" s="238"/>
      <c r="G368" s="238"/>
      <c r="H368" s="238"/>
      <c r="I368" s="238"/>
      <c r="J368" s="238"/>
      <c r="K368" s="238"/>
      <c r="L368" s="238"/>
      <c r="M368" s="238"/>
    </row>
    <row r="369" spans="6:13" x14ac:dyDescent="0.25">
      <c r="F369" s="238"/>
      <c r="G369" s="238"/>
      <c r="H369" s="238"/>
      <c r="I369" s="238"/>
      <c r="J369" s="238"/>
      <c r="K369" s="238"/>
      <c r="L369" s="238"/>
      <c r="M369" s="238"/>
    </row>
    <row r="370" spans="6:13" x14ac:dyDescent="0.25">
      <c r="F370" s="238"/>
      <c r="G370" s="238"/>
      <c r="H370" s="238"/>
      <c r="I370" s="238"/>
      <c r="J370" s="238"/>
      <c r="K370" s="238"/>
      <c r="L370" s="238"/>
      <c r="M370" s="238"/>
    </row>
    <row r="371" spans="6:13" x14ac:dyDescent="0.25">
      <c r="F371" s="238"/>
      <c r="G371" s="238"/>
      <c r="H371" s="238"/>
      <c r="I371" s="238"/>
      <c r="J371" s="238"/>
      <c r="K371" s="238"/>
      <c r="L371" s="238"/>
      <c r="M371" s="238"/>
    </row>
    <row r="372" spans="6:13" x14ac:dyDescent="0.25">
      <c r="F372" s="238"/>
      <c r="G372" s="238"/>
      <c r="H372" s="238"/>
      <c r="I372" s="238"/>
      <c r="J372" s="238"/>
      <c r="K372" s="238"/>
      <c r="L372" s="238"/>
      <c r="M372" s="238"/>
    </row>
    <row r="373" spans="6:13" x14ac:dyDescent="0.25">
      <c r="F373" s="238"/>
      <c r="G373" s="238"/>
      <c r="H373" s="238"/>
      <c r="I373" s="238"/>
      <c r="J373" s="238"/>
      <c r="K373" s="238"/>
      <c r="L373" s="238"/>
      <c r="M373" s="238"/>
    </row>
    <row r="374" spans="6:13" x14ac:dyDescent="0.25">
      <c r="F374" s="238"/>
      <c r="G374" s="238"/>
      <c r="H374" s="238"/>
      <c r="I374" s="238"/>
      <c r="J374" s="238"/>
      <c r="K374" s="238"/>
      <c r="L374" s="238"/>
      <c r="M374" s="238"/>
    </row>
    <row r="375" spans="6:13" x14ac:dyDescent="0.25">
      <c r="F375" s="238"/>
      <c r="G375" s="238"/>
      <c r="H375" s="238"/>
      <c r="I375" s="238"/>
      <c r="J375" s="238"/>
      <c r="K375" s="238"/>
      <c r="L375" s="238"/>
      <c r="M375" s="238"/>
    </row>
    <row r="376" spans="6:13" x14ac:dyDescent="0.25">
      <c r="F376" s="238"/>
      <c r="G376" s="238"/>
      <c r="H376" s="238"/>
      <c r="I376" s="238"/>
      <c r="J376" s="238"/>
      <c r="K376" s="238"/>
      <c r="L376" s="238"/>
      <c r="M376" s="238"/>
    </row>
    <row r="377" spans="6:13" x14ac:dyDescent="0.25">
      <c r="F377" s="238"/>
      <c r="G377" s="238"/>
      <c r="H377" s="238"/>
      <c r="I377" s="238"/>
      <c r="J377" s="238"/>
      <c r="K377" s="238"/>
      <c r="L377" s="238"/>
      <c r="M377" s="238"/>
    </row>
    <row r="378" spans="6:13" x14ac:dyDescent="0.25">
      <c r="F378" s="238"/>
      <c r="G378" s="238"/>
      <c r="H378" s="238"/>
      <c r="I378" s="238"/>
      <c r="J378" s="238"/>
      <c r="K378" s="238"/>
      <c r="L378" s="238"/>
      <c r="M378" s="238"/>
    </row>
    <row r="379" spans="6:13" x14ac:dyDescent="0.25">
      <c r="F379" s="238"/>
      <c r="G379" s="238"/>
      <c r="H379" s="238"/>
      <c r="I379" s="238"/>
      <c r="J379" s="238"/>
      <c r="K379" s="238"/>
      <c r="L379" s="238"/>
      <c r="M379" s="238"/>
    </row>
    <row r="380" spans="6:13" x14ac:dyDescent="0.25">
      <c r="F380" s="238"/>
      <c r="G380" s="238"/>
      <c r="H380" s="238"/>
      <c r="I380" s="238"/>
      <c r="J380" s="238"/>
      <c r="K380" s="238"/>
      <c r="L380" s="238"/>
      <c r="M380" s="238"/>
    </row>
    <row r="381" spans="6:13" x14ac:dyDescent="0.25">
      <c r="F381" s="238"/>
      <c r="G381" s="238"/>
      <c r="H381" s="238"/>
      <c r="I381" s="238"/>
      <c r="J381" s="238"/>
      <c r="K381" s="238"/>
      <c r="L381" s="238"/>
      <c r="M381" s="238"/>
    </row>
    <row r="382" spans="6:13" x14ac:dyDescent="0.25">
      <c r="F382" s="238"/>
      <c r="G382" s="238"/>
      <c r="H382" s="238"/>
      <c r="I382" s="238"/>
      <c r="J382" s="238"/>
      <c r="K382" s="238"/>
      <c r="L382" s="238"/>
      <c r="M382" s="238"/>
    </row>
    <row r="383" spans="6:13" x14ac:dyDescent="0.25">
      <c r="F383" s="238"/>
      <c r="G383" s="238"/>
      <c r="H383" s="238"/>
      <c r="I383" s="238"/>
      <c r="J383" s="238"/>
      <c r="K383" s="238"/>
      <c r="L383" s="238"/>
      <c r="M383" s="238"/>
    </row>
    <row r="384" spans="6:13" x14ac:dyDescent="0.25">
      <c r="F384" s="238"/>
      <c r="G384" s="238"/>
      <c r="H384" s="238"/>
      <c r="I384" s="238"/>
      <c r="J384" s="238"/>
      <c r="K384" s="238"/>
      <c r="L384" s="238"/>
      <c r="M384" s="238"/>
    </row>
    <row r="385" spans="6:13" x14ac:dyDescent="0.25">
      <c r="F385" s="238"/>
      <c r="G385" s="238"/>
      <c r="H385" s="238"/>
      <c r="I385" s="238"/>
      <c r="J385" s="238"/>
      <c r="K385" s="238"/>
      <c r="L385" s="238"/>
      <c r="M385" s="238"/>
    </row>
    <row r="386" spans="6:13" x14ac:dyDescent="0.25">
      <c r="F386" s="238"/>
      <c r="G386" s="238"/>
      <c r="H386" s="238"/>
      <c r="I386" s="238"/>
      <c r="J386" s="238"/>
      <c r="K386" s="238"/>
      <c r="L386" s="238"/>
      <c r="M386" s="238"/>
    </row>
    <row r="387" spans="6:13" x14ac:dyDescent="0.25">
      <c r="F387" s="238"/>
      <c r="G387" s="238"/>
      <c r="H387" s="238"/>
      <c r="I387" s="238"/>
      <c r="J387" s="238"/>
      <c r="K387" s="238"/>
      <c r="L387" s="238"/>
      <c r="M387" s="238"/>
    </row>
    <row r="388" spans="6:13" x14ac:dyDescent="0.25">
      <c r="F388" s="238"/>
      <c r="G388" s="238"/>
      <c r="H388" s="238"/>
      <c r="I388" s="238"/>
      <c r="J388" s="238"/>
      <c r="K388" s="238"/>
      <c r="L388" s="238"/>
      <c r="M388" s="238"/>
    </row>
    <row r="389" spans="6:13" x14ac:dyDescent="0.25">
      <c r="F389" s="238"/>
      <c r="G389" s="238"/>
      <c r="H389" s="238"/>
      <c r="I389" s="238"/>
      <c r="J389" s="238"/>
      <c r="K389" s="238"/>
      <c r="L389" s="238"/>
      <c r="M389" s="238"/>
    </row>
    <row r="390" spans="6:13" x14ac:dyDescent="0.25">
      <c r="F390" s="238"/>
      <c r="G390" s="238"/>
      <c r="H390" s="238"/>
      <c r="I390" s="238"/>
      <c r="J390" s="238"/>
      <c r="K390" s="238"/>
      <c r="L390" s="238"/>
      <c r="M390" s="238"/>
    </row>
    <row r="391" spans="6:13" x14ac:dyDescent="0.25">
      <c r="F391" s="238"/>
      <c r="G391" s="238"/>
      <c r="H391" s="238"/>
      <c r="I391" s="238"/>
      <c r="J391" s="238"/>
      <c r="K391" s="238"/>
      <c r="L391" s="238"/>
      <c r="M391" s="238"/>
    </row>
    <row r="392" spans="6:13" x14ac:dyDescent="0.25">
      <c r="F392" s="238"/>
      <c r="G392" s="238"/>
      <c r="H392" s="238"/>
      <c r="I392" s="238"/>
      <c r="J392" s="238"/>
      <c r="K392" s="238"/>
      <c r="L392" s="238"/>
      <c r="M392" s="238"/>
    </row>
    <row r="393" spans="6:13" x14ac:dyDescent="0.25">
      <c r="F393" s="238"/>
      <c r="G393" s="238"/>
      <c r="H393" s="238"/>
      <c r="I393" s="238"/>
      <c r="J393" s="238"/>
      <c r="K393" s="238"/>
      <c r="L393" s="238"/>
      <c r="M393" s="238"/>
    </row>
    <row r="394" spans="6:13" x14ac:dyDescent="0.25">
      <c r="F394" s="238"/>
      <c r="G394" s="238"/>
      <c r="H394" s="238"/>
      <c r="I394" s="238"/>
      <c r="J394" s="238"/>
      <c r="K394" s="238"/>
      <c r="L394" s="238"/>
      <c r="M394" s="238"/>
    </row>
    <row r="395" spans="6:13" x14ac:dyDescent="0.25">
      <c r="F395" s="238"/>
      <c r="G395" s="238"/>
      <c r="H395" s="238"/>
      <c r="I395" s="238"/>
      <c r="J395" s="238"/>
      <c r="K395" s="238"/>
      <c r="L395" s="238"/>
      <c r="M395" s="238"/>
    </row>
    <row r="396" spans="6:13" x14ac:dyDescent="0.25">
      <c r="F396" s="238"/>
      <c r="G396" s="238"/>
      <c r="H396" s="238"/>
      <c r="I396" s="238"/>
      <c r="J396" s="238"/>
      <c r="K396" s="238"/>
      <c r="L396" s="238"/>
      <c r="M396" s="238"/>
    </row>
    <row r="397" spans="6:13" x14ac:dyDescent="0.25">
      <c r="F397" s="238"/>
      <c r="G397" s="238"/>
      <c r="H397" s="238"/>
      <c r="I397" s="238"/>
      <c r="J397" s="238"/>
      <c r="K397" s="238"/>
      <c r="L397" s="238"/>
      <c r="M397" s="238"/>
    </row>
    <row r="398" spans="6:13" x14ac:dyDescent="0.25">
      <c r="F398" s="238"/>
      <c r="G398" s="238"/>
      <c r="H398" s="238"/>
      <c r="I398" s="238"/>
      <c r="J398" s="238"/>
      <c r="K398" s="238"/>
      <c r="L398" s="238"/>
      <c r="M398" s="238"/>
    </row>
    <row r="399" spans="6:13" x14ac:dyDescent="0.25">
      <c r="F399" s="238"/>
      <c r="G399" s="238"/>
      <c r="H399" s="238"/>
      <c r="I399" s="238"/>
      <c r="J399" s="238"/>
      <c r="K399" s="238"/>
      <c r="L399" s="238"/>
      <c r="M399" s="238"/>
    </row>
    <row r="400" spans="6:13" x14ac:dyDescent="0.25">
      <c r="F400" s="238"/>
      <c r="G400" s="238"/>
      <c r="H400" s="238"/>
      <c r="I400" s="238"/>
      <c r="J400" s="238"/>
      <c r="K400" s="238"/>
      <c r="L400" s="238"/>
      <c r="M400" s="238"/>
    </row>
    <row r="401" spans="6:13" x14ac:dyDescent="0.25">
      <c r="F401" s="238"/>
      <c r="G401" s="238"/>
      <c r="H401" s="238"/>
      <c r="I401" s="238"/>
      <c r="J401" s="238"/>
      <c r="K401" s="238"/>
      <c r="L401" s="238"/>
      <c r="M401" s="238"/>
    </row>
    <row r="402" spans="6:13" x14ac:dyDescent="0.25">
      <c r="F402" s="238"/>
      <c r="G402" s="238"/>
      <c r="H402" s="238"/>
      <c r="I402" s="238"/>
      <c r="J402" s="238"/>
      <c r="K402" s="238"/>
      <c r="L402" s="238"/>
      <c r="M402" s="238"/>
    </row>
    <row r="403" spans="6:13" x14ac:dyDescent="0.25">
      <c r="F403" s="238"/>
      <c r="G403" s="238"/>
      <c r="H403" s="238"/>
      <c r="I403" s="238"/>
      <c r="J403" s="238"/>
      <c r="K403" s="238"/>
      <c r="L403" s="238"/>
      <c r="M403" s="238"/>
    </row>
    <row r="404" spans="6:13" x14ac:dyDescent="0.25">
      <c r="F404" s="238"/>
      <c r="G404" s="238"/>
      <c r="H404" s="238"/>
      <c r="I404" s="238"/>
      <c r="J404" s="238"/>
      <c r="K404" s="238"/>
      <c r="L404" s="238"/>
      <c r="M404" s="238"/>
    </row>
    <row r="405" spans="6:13" x14ac:dyDescent="0.25">
      <c r="F405" s="238"/>
      <c r="G405" s="238"/>
      <c r="H405" s="238"/>
      <c r="I405" s="238"/>
      <c r="J405" s="238"/>
      <c r="K405" s="238"/>
      <c r="L405" s="238"/>
      <c r="M405" s="238"/>
    </row>
    <row r="406" spans="6:13" x14ac:dyDescent="0.25">
      <c r="F406" s="238"/>
      <c r="G406" s="238"/>
      <c r="H406" s="238"/>
      <c r="I406" s="238"/>
      <c r="J406" s="238"/>
      <c r="K406" s="238"/>
      <c r="L406" s="238"/>
      <c r="M406" s="238"/>
    </row>
    <row r="407" spans="6:13" x14ac:dyDescent="0.25">
      <c r="F407" s="238"/>
      <c r="G407" s="238"/>
      <c r="H407" s="238"/>
      <c r="I407" s="238"/>
      <c r="J407" s="238"/>
      <c r="K407" s="238"/>
      <c r="L407" s="238"/>
      <c r="M407" s="238"/>
    </row>
  </sheetData>
  <mergeCells count="150">
    <mergeCell ref="L35:M35"/>
    <mergeCell ref="A34:E34"/>
    <mergeCell ref="F34:G34"/>
    <mergeCell ref="H34:I34"/>
    <mergeCell ref="L1:M1"/>
    <mergeCell ref="L2:M2"/>
    <mergeCell ref="A4:M4"/>
    <mergeCell ref="A5:M5"/>
    <mergeCell ref="H32:I32"/>
    <mergeCell ref="A6:M6"/>
    <mergeCell ref="A33:E33"/>
    <mergeCell ref="F33:G33"/>
    <mergeCell ref="H33:I33"/>
    <mergeCell ref="J33:K33"/>
    <mergeCell ref="F32:G32"/>
    <mergeCell ref="A31:E31"/>
    <mergeCell ref="F31:G31"/>
    <mergeCell ref="A35:E35"/>
    <mergeCell ref="F35:G35"/>
    <mergeCell ref="H35:I35"/>
    <mergeCell ref="J35:K35"/>
    <mergeCell ref="A32:E32"/>
    <mergeCell ref="J34:K34"/>
    <mergeCell ref="J31:K31"/>
    <mergeCell ref="L34:M34"/>
    <mergeCell ref="L33:M33"/>
    <mergeCell ref="H28:I28"/>
    <mergeCell ref="J32:K32"/>
    <mergeCell ref="L30:M30"/>
    <mergeCell ref="L31:M31"/>
    <mergeCell ref="L28:M28"/>
    <mergeCell ref="L29:M29"/>
    <mergeCell ref="J28:K28"/>
    <mergeCell ref="H31:I31"/>
    <mergeCell ref="L32:M32"/>
    <mergeCell ref="H30:I30"/>
    <mergeCell ref="A30:E30"/>
    <mergeCell ref="F30:G30"/>
    <mergeCell ref="H26:I26"/>
    <mergeCell ref="J30:K30"/>
    <mergeCell ref="A29:E29"/>
    <mergeCell ref="F29:G29"/>
    <mergeCell ref="H29:I29"/>
    <mergeCell ref="J29:K29"/>
    <mergeCell ref="A28:E28"/>
    <mergeCell ref="F28:G28"/>
    <mergeCell ref="L26:M26"/>
    <mergeCell ref="A27:E27"/>
    <mergeCell ref="F27:G27"/>
    <mergeCell ref="H27:I27"/>
    <mergeCell ref="J27:K27"/>
    <mergeCell ref="L27:M27"/>
    <mergeCell ref="A26:E26"/>
    <mergeCell ref="F26:G26"/>
    <mergeCell ref="J26:K26"/>
    <mergeCell ref="L24:M24"/>
    <mergeCell ref="A25:E25"/>
    <mergeCell ref="F25:G25"/>
    <mergeCell ref="H25:I25"/>
    <mergeCell ref="J25:K25"/>
    <mergeCell ref="L25:M25"/>
    <mergeCell ref="A24:E24"/>
    <mergeCell ref="F24:G24"/>
    <mergeCell ref="H24:I24"/>
    <mergeCell ref="J24:K24"/>
    <mergeCell ref="L22:M22"/>
    <mergeCell ref="A23:E23"/>
    <mergeCell ref="F23:G23"/>
    <mergeCell ref="H23:I23"/>
    <mergeCell ref="J23:K23"/>
    <mergeCell ref="L23:M23"/>
    <mergeCell ref="A22:E22"/>
    <mergeCell ref="F22:G22"/>
    <mergeCell ref="H22:I22"/>
    <mergeCell ref="J22:K22"/>
    <mergeCell ref="L20:M20"/>
    <mergeCell ref="A21:E21"/>
    <mergeCell ref="F21:G21"/>
    <mergeCell ref="H21:I21"/>
    <mergeCell ref="J21:K21"/>
    <mergeCell ref="L21:M21"/>
    <mergeCell ref="A20:E20"/>
    <mergeCell ref="F20:G20"/>
    <mergeCell ref="H20:I20"/>
    <mergeCell ref="J20:K20"/>
    <mergeCell ref="L18:M18"/>
    <mergeCell ref="A19:E19"/>
    <mergeCell ref="F19:G19"/>
    <mergeCell ref="H19:I19"/>
    <mergeCell ref="J19:K19"/>
    <mergeCell ref="L19:M19"/>
    <mergeCell ref="A18:E18"/>
    <mergeCell ref="F18:G18"/>
    <mergeCell ref="H18:I18"/>
    <mergeCell ref="J18:K18"/>
    <mergeCell ref="J16:K16"/>
    <mergeCell ref="L15:M15"/>
    <mergeCell ref="A15:E15"/>
    <mergeCell ref="F15:G15"/>
    <mergeCell ref="H15:I15"/>
    <mergeCell ref="L16:M16"/>
    <mergeCell ref="L17:M17"/>
    <mergeCell ref="A16:E16"/>
    <mergeCell ref="F16:G16"/>
    <mergeCell ref="H16:I16"/>
    <mergeCell ref="A17:E17"/>
    <mergeCell ref="F17:G17"/>
    <mergeCell ref="H17:I17"/>
    <mergeCell ref="J17:K17"/>
    <mergeCell ref="J15:K15"/>
    <mergeCell ref="L13:M13"/>
    <mergeCell ref="A14:E14"/>
    <mergeCell ref="F14:G14"/>
    <mergeCell ref="H14:I14"/>
    <mergeCell ref="J14:K14"/>
    <mergeCell ref="L14:M14"/>
    <mergeCell ref="A13:E13"/>
    <mergeCell ref="F13:G13"/>
    <mergeCell ref="H13:I13"/>
    <mergeCell ref="J13:K13"/>
    <mergeCell ref="A12:E12"/>
    <mergeCell ref="F12:G12"/>
    <mergeCell ref="H12:I12"/>
    <mergeCell ref="J12:K12"/>
    <mergeCell ref="L12:M12"/>
    <mergeCell ref="A11:E11"/>
    <mergeCell ref="F11:G11"/>
    <mergeCell ref="H11:I11"/>
    <mergeCell ref="J11:K11"/>
    <mergeCell ref="A10:E10"/>
    <mergeCell ref="F10:G10"/>
    <mergeCell ref="H10:I10"/>
    <mergeCell ref="J10:K10"/>
    <mergeCell ref="L10:M10"/>
    <mergeCell ref="A9:E9"/>
    <mergeCell ref="F9:G9"/>
    <mergeCell ref="H9:I9"/>
    <mergeCell ref="L11:M11"/>
    <mergeCell ref="J7:K7"/>
    <mergeCell ref="J9:K9"/>
    <mergeCell ref="L7:M7"/>
    <mergeCell ref="A8:E8"/>
    <mergeCell ref="F8:G8"/>
    <mergeCell ref="H8:I8"/>
    <mergeCell ref="J8:K8"/>
    <mergeCell ref="L8:M8"/>
    <mergeCell ref="A7:E7"/>
    <mergeCell ref="F7:G7"/>
    <mergeCell ref="H7:I7"/>
    <mergeCell ref="L9:M9"/>
  </mergeCells>
  <phoneticPr fontId="0" type="noConversion"/>
  <printOptions horizontalCentered="1"/>
  <pageMargins left="0" right="0" top="1" bottom="1" header="0" footer="0.5"/>
  <pageSetup scale="87" orientation="landscape" r:id="rId1"/>
  <headerFooter alignWithMargins="0">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F35"/>
  <sheetViews>
    <sheetView workbookViewId="0">
      <selection activeCell="B32" sqref="B32:F32"/>
    </sheetView>
  </sheetViews>
  <sheetFormatPr defaultRowHeight="12.5" x14ac:dyDescent="0.25"/>
  <cols>
    <col min="1" max="1" width="2.7265625" customWidth="1"/>
    <col min="2" max="2" width="14.54296875" customWidth="1"/>
    <col min="3" max="3" width="28.7265625" customWidth="1"/>
    <col min="4" max="4" width="16.7265625" customWidth="1"/>
    <col min="5" max="5" width="17.7265625" bestFit="1" customWidth="1"/>
  </cols>
  <sheetData>
    <row r="1" spans="1:6" ht="12.75" customHeight="1" x14ac:dyDescent="0.25">
      <c r="A1" s="242" t="s">
        <v>1415</v>
      </c>
      <c r="B1" s="242"/>
      <c r="C1" s="620">
        <f>Title!B12</f>
        <v>0</v>
      </c>
      <c r="D1" s="2"/>
      <c r="E1" s="957" t="s">
        <v>520</v>
      </c>
      <c r="F1" s="958"/>
    </row>
    <row r="2" spans="1:6" ht="12.75" customHeight="1" thickBot="1" x14ac:dyDescent="0.3">
      <c r="A2" s="2"/>
      <c r="B2" s="2"/>
      <c r="C2" s="2"/>
      <c r="D2" s="2"/>
      <c r="E2" s="959">
        <f>'4'!C2</f>
        <v>45657</v>
      </c>
      <c r="F2" s="960"/>
    </row>
    <row r="3" spans="1:6" ht="12.75" customHeight="1" x14ac:dyDescent="0.25">
      <c r="A3" s="2" t="s">
        <v>1416</v>
      </c>
      <c r="B3" s="2"/>
      <c r="C3" s="601">
        <f>Title!B18</f>
        <v>0</v>
      </c>
      <c r="D3" s="2"/>
      <c r="E3" s="3"/>
    </row>
    <row r="4" spans="1:6" ht="12.75" customHeight="1" x14ac:dyDescent="0.25">
      <c r="A4" s="2"/>
      <c r="B4" s="2"/>
      <c r="C4" s="602">
        <f>Title!B24</f>
        <v>0</v>
      </c>
      <c r="D4" s="2"/>
      <c r="E4" s="3"/>
    </row>
    <row r="5" spans="1:6" ht="12.75" customHeight="1" x14ac:dyDescent="0.25">
      <c r="A5" s="2"/>
      <c r="B5" s="2"/>
      <c r="C5" s="506" t="s">
        <v>77</v>
      </c>
      <c r="D5" s="2"/>
      <c r="E5" s="3"/>
    </row>
    <row r="6" spans="1:6" ht="12.75" customHeight="1" x14ac:dyDescent="0.25">
      <c r="A6" s="2"/>
      <c r="B6" s="2"/>
      <c r="C6" s="56"/>
      <c r="D6" s="2"/>
      <c r="E6" s="3"/>
    </row>
    <row r="7" spans="1:6" ht="12.75" customHeight="1" x14ac:dyDescent="0.25">
      <c r="A7" s="2"/>
      <c r="B7" s="2"/>
      <c r="C7" s="2"/>
      <c r="D7" s="2"/>
      <c r="E7" s="2"/>
    </row>
    <row r="8" spans="1:6" ht="12.75" customHeight="1" thickBot="1" x14ac:dyDescent="0.3">
      <c r="A8" s="2"/>
      <c r="B8" s="2"/>
      <c r="C8" s="2"/>
      <c r="D8" s="2"/>
      <c r="E8" s="2"/>
    </row>
    <row r="9" spans="1:6" ht="48.75" customHeight="1" thickBot="1" x14ac:dyDescent="0.4">
      <c r="A9" s="946" t="s">
        <v>588</v>
      </c>
      <c r="B9" s="947"/>
      <c r="C9" s="947"/>
      <c r="D9" s="947"/>
      <c r="E9" s="947"/>
      <c r="F9" s="948"/>
    </row>
    <row r="10" spans="1:6" ht="12.75" customHeight="1" x14ac:dyDescent="0.25">
      <c r="A10" s="955"/>
      <c r="B10" s="955"/>
      <c r="C10" s="955"/>
      <c r="D10" s="955"/>
      <c r="E10" s="955"/>
    </row>
    <row r="11" spans="1:6" ht="51.65" customHeight="1" x14ac:dyDescent="0.25">
      <c r="A11" s="956" t="s">
        <v>1862</v>
      </c>
      <c r="B11" s="956"/>
      <c r="C11" s="956"/>
      <c r="D11" s="956"/>
      <c r="E11" s="956"/>
    </row>
    <row r="12" spans="1:6" ht="12.75" customHeight="1" x14ac:dyDescent="0.25">
      <c r="A12" s="2"/>
      <c r="B12" s="2"/>
      <c r="C12" s="2"/>
      <c r="D12" s="2"/>
      <c r="E12" s="2"/>
    </row>
    <row r="13" spans="1:6" x14ac:dyDescent="0.25">
      <c r="A13" s="2" t="s">
        <v>480</v>
      </c>
      <c r="B13" s="954" t="s">
        <v>1417</v>
      </c>
      <c r="C13" s="954"/>
      <c r="D13" s="954"/>
      <c r="E13" s="945" t="s">
        <v>77</v>
      </c>
      <c r="F13" s="945"/>
    </row>
    <row r="14" spans="1:6" x14ac:dyDescent="0.25">
      <c r="A14" s="2"/>
      <c r="B14" s="945" t="s">
        <v>77</v>
      </c>
      <c r="C14" s="945"/>
      <c r="D14" s="945"/>
      <c r="E14" s="945"/>
      <c r="F14" s="945"/>
    </row>
    <row r="15" spans="1:6" x14ac:dyDescent="0.25">
      <c r="A15" s="2" t="s">
        <v>1418</v>
      </c>
      <c r="B15" s="961" t="s">
        <v>1419</v>
      </c>
      <c r="C15" s="961"/>
      <c r="D15" s="961"/>
      <c r="E15" s="961"/>
      <c r="F15" s="961"/>
    </row>
    <row r="16" spans="1:6" x14ac:dyDescent="0.25">
      <c r="A16" s="2"/>
      <c r="B16" s="954" t="s">
        <v>1420</v>
      </c>
      <c r="C16" s="954"/>
      <c r="D16" s="954"/>
      <c r="E16" s="954"/>
      <c r="F16" s="954"/>
    </row>
    <row r="17" spans="1:6" x14ac:dyDescent="0.25">
      <c r="A17" s="2"/>
      <c r="B17" s="945"/>
      <c r="C17" s="945"/>
      <c r="D17" s="945"/>
      <c r="E17" s="945"/>
      <c r="F17" s="945"/>
    </row>
    <row r="18" spans="1:6" x14ac:dyDescent="0.25">
      <c r="A18" s="2"/>
      <c r="B18" s="945"/>
      <c r="C18" s="945"/>
      <c r="D18" s="945"/>
      <c r="E18" s="945"/>
      <c r="F18" s="945"/>
    </row>
    <row r="19" spans="1:6" x14ac:dyDescent="0.25">
      <c r="A19" s="2"/>
      <c r="B19" s="2" t="s">
        <v>1421</v>
      </c>
      <c r="C19" s="2"/>
      <c r="D19" s="945"/>
      <c r="E19" s="945"/>
      <c r="F19" s="945"/>
    </row>
    <row r="20" spans="1:6" x14ac:dyDescent="0.25">
      <c r="A20" s="2"/>
      <c r="B20" s="945"/>
      <c r="C20" s="945"/>
      <c r="D20" s="945"/>
      <c r="E20" s="945"/>
      <c r="F20" s="945"/>
    </row>
    <row r="21" spans="1:6" x14ac:dyDescent="0.25">
      <c r="A21" s="2"/>
      <c r="B21" s="945"/>
      <c r="C21" s="945"/>
      <c r="D21" s="945"/>
      <c r="E21" s="945"/>
      <c r="F21" s="945"/>
    </row>
    <row r="22" spans="1:6" x14ac:dyDescent="0.25">
      <c r="A22" s="2"/>
      <c r="B22" s="945"/>
      <c r="C22" s="945"/>
      <c r="D22" s="945"/>
      <c r="E22" s="945"/>
      <c r="F22" s="945"/>
    </row>
    <row r="23" spans="1:6" x14ac:dyDescent="0.25">
      <c r="A23" s="2"/>
      <c r="B23" s="945"/>
      <c r="C23" s="945"/>
      <c r="D23" s="945"/>
      <c r="E23" s="945"/>
      <c r="F23" s="945"/>
    </row>
    <row r="24" spans="1:6" x14ac:dyDescent="0.25">
      <c r="A24" s="2" t="s">
        <v>1422</v>
      </c>
      <c r="B24" s="954" t="s">
        <v>1423</v>
      </c>
      <c r="C24" s="954"/>
      <c r="D24" s="954"/>
      <c r="E24" s="954"/>
      <c r="F24" s="954"/>
    </row>
    <row r="25" spans="1:6" x14ac:dyDescent="0.25">
      <c r="A25" s="2"/>
      <c r="B25" s="954" t="s">
        <v>1424</v>
      </c>
      <c r="C25" s="954"/>
      <c r="D25" s="954"/>
      <c r="E25" s="945"/>
      <c r="F25" s="945"/>
    </row>
    <row r="26" spans="1:6" x14ac:dyDescent="0.25">
      <c r="A26" s="2"/>
      <c r="B26" s="945"/>
      <c r="C26" s="945"/>
      <c r="D26" s="945"/>
      <c r="E26" s="945"/>
      <c r="F26" s="945"/>
    </row>
    <row r="27" spans="1:6" x14ac:dyDescent="0.25">
      <c r="A27" s="2"/>
      <c r="B27" s="945"/>
      <c r="C27" s="945"/>
      <c r="D27" s="945"/>
      <c r="E27" s="945"/>
      <c r="F27" s="945"/>
    </row>
    <row r="28" spans="1:6" x14ac:dyDescent="0.25">
      <c r="A28" s="2"/>
      <c r="B28" s="2" t="s">
        <v>1421</v>
      </c>
      <c r="C28" s="2"/>
      <c r="D28" s="945"/>
      <c r="E28" s="945"/>
      <c r="F28" s="945"/>
    </row>
    <row r="29" spans="1:6" ht="39.65" customHeight="1" x14ac:dyDescent="0.25">
      <c r="B29" s="949"/>
      <c r="C29" s="949"/>
      <c r="D29" s="949"/>
      <c r="E29" s="949"/>
      <c r="F29" s="949"/>
    </row>
    <row r="30" spans="1:6" ht="26.65" customHeight="1" x14ac:dyDescent="0.25">
      <c r="A30" s="748" t="s">
        <v>1863</v>
      </c>
      <c r="B30" s="950" t="s">
        <v>1864</v>
      </c>
      <c r="C30" s="950"/>
      <c r="D30" s="950"/>
      <c r="E30" s="950"/>
      <c r="F30" s="950"/>
    </row>
    <row r="31" spans="1:6" x14ac:dyDescent="0.25">
      <c r="B31" s="949"/>
      <c r="C31" s="949"/>
      <c r="D31" s="949"/>
      <c r="E31" s="949"/>
      <c r="F31" s="949"/>
    </row>
    <row r="32" spans="1:6" x14ac:dyDescent="0.25">
      <c r="B32" s="951" t="s">
        <v>1421</v>
      </c>
      <c r="C32" s="952"/>
      <c r="D32" s="952"/>
      <c r="E32" s="952"/>
      <c r="F32" s="952"/>
    </row>
    <row r="33" spans="1:6" ht="39.65" customHeight="1" x14ac:dyDescent="0.25">
      <c r="B33" s="949"/>
      <c r="C33" s="949"/>
      <c r="D33" s="949"/>
      <c r="E33" s="949"/>
      <c r="F33" s="949"/>
    </row>
    <row r="34" spans="1:6" ht="26.65" customHeight="1" x14ac:dyDescent="0.25">
      <c r="A34" s="749" t="s">
        <v>1865</v>
      </c>
      <c r="B34" s="953" t="s">
        <v>1866</v>
      </c>
      <c r="C34" s="950"/>
      <c r="D34" s="950"/>
      <c r="E34" s="950"/>
      <c r="F34" s="950"/>
    </row>
    <row r="35" spans="1:6" ht="39.65" customHeight="1" x14ac:dyDescent="0.25">
      <c r="B35" s="949"/>
      <c r="C35" s="949"/>
      <c r="D35" s="949"/>
      <c r="E35" s="949"/>
      <c r="F35" s="949"/>
    </row>
  </sheetData>
  <mergeCells count="30">
    <mergeCell ref="B27:F27"/>
    <mergeCell ref="D28:F28"/>
    <mergeCell ref="B18:F18"/>
    <mergeCell ref="B22:F22"/>
    <mergeCell ref="B15:F15"/>
    <mergeCell ref="B26:F26"/>
    <mergeCell ref="B20:F20"/>
    <mergeCell ref="B24:F24"/>
    <mergeCell ref="A10:E10"/>
    <mergeCell ref="B13:D13"/>
    <mergeCell ref="A11:E11"/>
    <mergeCell ref="E1:F1"/>
    <mergeCell ref="E2:F2"/>
    <mergeCell ref="E13:F13"/>
    <mergeCell ref="B14:F14"/>
    <mergeCell ref="A9:F9"/>
    <mergeCell ref="B35:F35"/>
    <mergeCell ref="B33:F33"/>
    <mergeCell ref="B29:F29"/>
    <mergeCell ref="B30:F30"/>
    <mergeCell ref="B31:F31"/>
    <mergeCell ref="B32:F32"/>
    <mergeCell ref="B34:F34"/>
    <mergeCell ref="B16:F16"/>
    <mergeCell ref="B17:F17"/>
    <mergeCell ref="D19:F19"/>
    <mergeCell ref="B21:F21"/>
    <mergeCell ref="B25:D25"/>
    <mergeCell ref="E25:F25"/>
    <mergeCell ref="B23:F23"/>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7"/>
  <dimension ref="A1:H25"/>
  <sheetViews>
    <sheetView workbookViewId="0">
      <selection activeCell="H7" sqref="H7"/>
    </sheetView>
  </sheetViews>
  <sheetFormatPr defaultRowHeight="12.5" x14ac:dyDescent="0.25"/>
  <cols>
    <col min="7" max="7" width="11.7265625" customWidth="1"/>
    <col min="8" max="8" width="24.453125" customWidth="1"/>
  </cols>
  <sheetData>
    <row r="1" spans="1:8" x14ac:dyDescent="0.25">
      <c r="A1" s="619">
        <f>Title!B12</f>
        <v>0</v>
      </c>
      <c r="B1" s="2"/>
      <c r="C1" s="2"/>
      <c r="D1" s="2"/>
      <c r="E1" s="2"/>
      <c r="F1" s="2"/>
      <c r="G1" s="2"/>
      <c r="H1" s="626" t="str">
        <f>'42'!I1</f>
        <v>For The Year Ended</v>
      </c>
    </row>
    <row r="2" spans="1:8" ht="13" thickBot="1" x14ac:dyDescent="0.3">
      <c r="A2" t="s">
        <v>8</v>
      </c>
      <c r="H2" s="165">
        <f>'42'!I2</f>
        <v>45657</v>
      </c>
    </row>
    <row r="4" spans="1:8" ht="13" x14ac:dyDescent="0.3">
      <c r="A4" s="895" t="s">
        <v>777</v>
      </c>
      <c r="B4" s="895"/>
      <c r="C4" s="895"/>
      <c r="D4" s="895"/>
      <c r="E4" s="895"/>
      <c r="F4" s="895"/>
      <c r="G4" s="895"/>
      <c r="H4" s="895"/>
    </row>
    <row r="5" spans="1:8" ht="13" thickBot="1" x14ac:dyDescent="0.3">
      <c r="A5" s="33"/>
      <c r="B5" s="33"/>
      <c r="C5" s="33"/>
      <c r="D5" s="33"/>
      <c r="E5" s="33"/>
      <c r="F5" s="33"/>
      <c r="G5" s="33"/>
      <c r="H5" s="33"/>
    </row>
    <row r="6" spans="1:8" ht="25.5" thickBot="1" x14ac:dyDescent="0.3">
      <c r="A6" s="68" t="s">
        <v>909</v>
      </c>
      <c r="B6" s="1297" t="s">
        <v>2134</v>
      </c>
      <c r="C6" s="1295"/>
      <c r="D6" s="1295"/>
      <c r="E6" s="1295"/>
      <c r="F6" s="1295"/>
      <c r="G6" s="1296"/>
      <c r="H6" s="68" t="s">
        <v>2095</v>
      </c>
    </row>
    <row r="7" spans="1:8" ht="24.75" customHeight="1" x14ac:dyDescent="0.3">
      <c r="A7" s="36"/>
      <c r="B7" s="1630" t="s">
        <v>778</v>
      </c>
      <c r="C7" s="1631"/>
      <c r="D7" s="1631"/>
      <c r="E7" s="1631"/>
      <c r="F7" s="1631"/>
      <c r="G7" s="1632"/>
      <c r="H7" s="73"/>
    </row>
    <row r="8" spans="1:8" ht="15.65" customHeight="1" x14ac:dyDescent="0.25">
      <c r="A8" s="90">
        <v>480</v>
      </c>
      <c r="B8" s="905" t="s">
        <v>779</v>
      </c>
      <c r="C8" s="1126"/>
      <c r="D8" s="1126"/>
      <c r="E8" s="1126"/>
      <c r="F8" s="1126"/>
      <c r="G8" s="906"/>
      <c r="H8" s="248">
        <v>0</v>
      </c>
    </row>
    <row r="9" spans="1:8" ht="15.65" customHeight="1" x14ac:dyDescent="0.25">
      <c r="A9" s="90">
        <v>481</v>
      </c>
      <c r="B9" s="905" t="s">
        <v>780</v>
      </c>
      <c r="C9" s="1126"/>
      <c r="D9" s="1126"/>
      <c r="E9" s="1126"/>
      <c r="F9" s="1126"/>
      <c r="G9" s="906"/>
      <c r="H9" s="248">
        <v>0</v>
      </c>
    </row>
    <row r="10" spans="1:8" ht="15.65" customHeight="1" x14ac:dyDescent="0.25">
      <c r="A10" s="27">
        <v>482</v>
      </c>
      <c r="B10" s="905" t="s">
        <v>781</v>
      </c>
      <c r="C10" s="1126"/>
      <c r="D10" s="1126"/>
      <c r="E10" s="1126"/>
      <c r="F10" s="1126"/>
      <c r="G10" s="906"/>
      <c r="H10" s="254">
        <v>0</v>
      </c>
    </row>
    <row r="11" spans="1:8" ht="15.65" customHeight="1" x14ac:dyDescent="0.25">
      <c r="A11" s="90">
        <v>483</v>
      </c>
      <c r="B11" s="905" t="s">
        <v>782</v>
      </c>
      <c r="C11" s="1126"/>
      <c r="D11" s="1126"/>
      <c r="E11" s="1126"/>
      <c r="F11" s="1126"/>
      <c r="G11" s="906"/>
      <c r="H11" s="248">
        <v>0</v>
      </c>
    </row>
    <row r="12" spans="1:8" ht="15.65" customHeight="1" thickBot="1" x14ac:dyDescent="0.3">
      <c r="A12" s="90">
        <v>484</v>
      </c>
      <c r="B12" s="905" t="s">
        <v>783</v>
      </c>
      <c r="C12" s="1126"/>
      <c r="D12" s="1126"/>
      <c r="E12" s="1126"/>
      <c r="F12" s="1126"/>
      <c r="G12" s="906"/>
      <c r="H12" s="249">
        <v>0</v>
      </c>
    </row>
    <row r="13" spans="1:8" ht="21.75" customHeight="1" thickBot="1" x14ac:dyDescent="0.35">
      <c r="A13" s="25"/>
      <c r="B13" s="923" t="s">
        <v>784</v>
      </c>
      <c r="C13" s="1131"/>
      <c r="D13" s="1131"/>
      <c r="E13" s="1131"/>
      <c r="F13" s="1131"/>
      <c r="G13" s="924"/>
      <c r="H13" s="250">
        <f>SUM(H8:H12)</f>
        <v>0</v>
      </c>
    </row>
    <row r="14" spans="1:8" ht="28.5" customHeight="1" x14ac:dyDescent="0.3">
      <c r="A14" s="90"/>
      <c r="B14" s="1557" t="s">
        <v>785</v>
      </c>
      <c r="C14" s="1558"/>
      <c r="D14" s="1558"/>
      <c r="E14" s="1558"/>
      <c r="F14" s="1558"/>
      <c r="G14" s="1567"/>
      <c r="H14" s="253"/>
    </row>
    <row r="15" spans="1:8" ht="15.65" customHeight="1" x14ac:dyDescent="0.25">
      <c r="A15" s="25">
        <v>487</v>
      </c>
      <c r="B15" s="897" t="s">
        <v>355</v>
      </c>
      <c r="C15" s="981"/>
      <c r="D15" s="981"/>
      <c r="E15" s="981"/>
      <c r="F15" s="981"/>
      <c r="G15" s="898"/>
      <c r="H15" s="229">
        <v>0</v>
      </c>
    </row>
    <row r="16" spans="1:8" ht="15.65" customHeight="1" x14ac:dyDescent="0.25">
      <c r="A16" s="90">
        <v>488</v>
      </c>
      <c r="B16" s="905" t="s">
        <v>786</v>
      </c>
      <c r="C16" s="1126"/>
      <c r="D16" s="1126"/>
      <c r="E16" s="1126"/>
      <c r="F16" s="1126"/>
      <c r="G16" s="906"/>
      <c r="H16" s="248">
        <v>0</v>
      </c>
    </row>
    <row r="17" spans="1:8" ht="15.65" customHeight="1" x14ac:dyDescent="0.25">
      <c r="A17" s="25">
        <v>489</v>
      </c>
      <c r="B17" s="897" t="s">
        <v>787</v>
      </c>
      <c r="C17" s="981"/>
      <c r="D17" s="981"/>
      <c r="E17" s="981"/>
      <c r="F17" s="981"/>
      <c r="G17" s="898"/>
      <c r="H17" s="229">
        <v>0</v>
      </c>
    </row>
    <row r="18" spans="1:8" ht="15.65" customHeight="1" x14ac:dyDescent="0.25">
      <c r="A18" s="90">
        <v>490</v>
      </c>
      <c r="B18" s="905" t="s">
        <v>788</v>
      </c>
      <c r="C18" s="1126"/>
      <c r="D18" s="1126"/>
      <c r="E18" s="1126"/>
      <c r="F18" s="1126"/>
      <c r="G18" s="906"/>
      <c r="H18" s="248">
        <v>0</v>
      </c>
    </row>
    <row r="19" spans="1:8" ht="15.65" customHeight="1" x14ac:dyDescent="0.25">
      <c r="A19" s="25">
        <v>491</v>
      </c>
      <c r="B19" s="905" t="s">
        <v>789</v>
      </c>
      <c r="C19" s="1126"/>
      <c r="D19" s="1126"/>
      <c r="E19" s="1126"/>
      <c r="F19" s="1126"/>
      <c r="G19" s="906"/>
      <c r="H19" s="248">
        <v>0</v>
      </c>
    </row>
    <row r="20" spans="1:8" ht="15.65" customHeight="1" x14ac:dyDescent="0.25">
      <c r="A20" s="90">
        <v>492</v>
      </c>
      <c r="B20" s="905" t="s">
        <v>790</v>
      </c>
      <c r="C20" s="1126"/>
      <c r="D20" s="1126"/>
      <c r="E20" s="1126"/>
      <c r="F20" s="1126"/>
      <c r="G20" s="906"/>
      <c r="H20" s="248">
        <v>0</v>
      </c>
    </row>
    <row r="21" spans="1:8" ht="15.65" customHeight="1" x14ac:dyDescent="0.25">
      <c r="A21" s="90">
        <v>493</v>
      </c>
      <c r="B21" s="905" t="s">
        <v>755</v>
      </c>
      <c r="C21" s="1126"/>
      <c r="D21" s="1126"/>
      <c r="E21" s="1126"/>
      <c r="F21" s="1126"/>
      <c r="G21" s="906"/>
      <c r="H21" s="248">
        <v>0</v>
      </c>
    </row>
    <row r="22" spans="1:8" ht="15.65" customHeight="1" x14ac:dyDescent="0.25">
      <c r="A22" s="90">
        <v>494</v>
      </c>
      <c r="B22" s="905" t="s">
        <v>756</v>
      </c>
      <c r="C22" s="1126"/>
      <c r="D22" s="1126"/>
      <c r="E22" s="1126"/>
      <c r="F22" s="1126"/>
      <c r="G22" s="906"/>
      <c r="H22" s="248">
        <v>0</v>
      </c>
    </row>
    <row r="23" spans="1:8" ht="15.65" customHeight="1" thickBot="1" x14ac:dyDescent="0.3">
      <c r="A23" s="90">
        <v>495</v>
      </c>
      <c r="B23" s="897" t="s">
        <v>757</v>
      </c>
      <c r="C23" s="981"/>
      <c r="D23" s="981"/>
      <c r="E23" s="981"/>
      <c r="F23" s="981"/>
      <c r="G23" s="898"/>
      <c r="H23" s="258">
        <v>0</v>
      </c>
    </row>
    <row r="24" spans="1:8" ht="19.5" customHeight="1" thickBot="1" x14ac:dyDescent="0.35">
      <c r="A24" s="88"/>
      <c r="B24" s="903" t="s">
        <v>364</v>
      </c>
      <c r="C24" s="1130"/>
      <c r="D24" s="1130"/>
      <c r="E24" s="1130"/>
      <c r="F24" s="1130"/>
      <c r="G24" s="904"/>
      <c r="H24" s="231">
        <f>SUM(H15:H23)</f>
        <v>0</v>
      </c>
    </row>
    <row r="25" spans="1:8" ht="25.5" customHeight="1" thickBot="1" x14ac:dyDescent="0.35">
      <c r="A25" s="39"/>
      <c r="B25" s="1133" t="s">
        <v>365</v>
      </c>
      <c r="C25" s="1134"/>
      <c r="D25" s="1134"/>
      <c r="E25" s="1134"/>
      <c r="F25" s="1134"/>
      <c r="G25" s="1135"/>
      <c r="H25" s="255">
        <f>H24+H13</f>
        <v>0</v>
      </c>
    </row>
  </sheetData>
  <mergeCells count="21">
    <mergeCell ref="A4:H4"/>
    <mergeCell ref="B7:G7"/>
    <mergeCell ref="B8:G8"/>
    <mergeCell ref="B9:G9"/>
    <mergeCell ref="B6:G6"/>
    <mergeCell ref="B10:G10"/>
    <mergeCell ref="B19:G19"/>
    <mergeCell ref="B11:G11"/>
    <mergeCell ref="B18:G18"/>
    <mergeCell ref="B17:G17"/>
    <mergeCell ref="B16:G16"/>
    <mergeCell ref="B12:G12"/>
    <mergeCell ref="B20:G20"/>
    <mergeCell ref="B13:G13"/>
    <mergeCell ref="B14:G14"/>
    <mergeCell ref="B15:G15"/>
    <mergeCell ref="B25:G25"/>
    <mergeCell ref="B21:G21"/>
    <mergeCell ref="B22:G22"/>
    <mergeCell ref="B23:G23"/>
    <mergeCell ref="B24:G2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8">
    <pageSetUpPr fitToPage="1"/>
  </sheetPr>
  <dimension ref="A1:H43"/>
  <sheetViews>
    <sheetView workbookViewId="0">
      <selection activeCell="H7" sqref="H7"/>
    </sheetView>
  </sheetViews>
  <sheetFormatPr defaultRowHeight="12.5" x14ac:dyDescent="0.25"/>
  <cols>
    <col min="7" max="7" width="17" customWidth="1"/>
    <col min="8" max="8" width="22.26953125" customWidth="1"/>
  </cols>
  <sheetData>
    <row r="1" spans="1:8" x14ac:dyDescent="0.25">
      <c r="A1" s="619">
        <f>Title!B12</f>
        <v>0</v>
      </c>
      <c r="B1" s="2"/>
      <c r="C1" s="2"/>
      <c r="D1" s="2"/>
      <c r="E1" s="2"/>
      <c r="F1" s="2"/>
      <c r="G1" s="2"/>
      <c r="H1" s="626" t="str">
        <f>'42'!I1</f>
        <v>For The Year Ended</v>
      </c>
    </row>
    <row r="2" spans="1:8" ht="13" thickBot="1" x14ac:dyDescent="0.3">
      <c r="A2" t="s">
        <v>8</v>
      </c>
      <c r="H2" s="165">
        <f>'42'!I2</f>
        <v>45657</v>
      </c>
    </row>
    <row r="4" spans="1:8" ht="13" x14ac:dyDescent="0.3">
      <c r="A4" s="895" t="s">
        <v>366</v>
      </c>
      <c r="B4" s="895"/>
      <c r="C4" s="895"/>
      <c r="D4" s="895"/>
      <c r="E4" s="895"/>
      <c r="F4" s="895"/>
      <c r="G4" s="895"/>
      <c r="H4" s="895"/>
    </row>
    <row r="5" spans="1:8" ht="13" thickBot="1" x14ac:dyDescent="0.3">
      <c r="A5" s="33"/>
      <c r="B5" s="33"/>
      <c r="C5" s="33"/>
      <c r="D5" s="33"/>
      <c r="E5" s="33"/>
      <c r="F5" s="33"/>
      <c r="G5" s="33"/>
      <c r="H5" s="33"/>
    </row>
    <row r="6" spans="1:8" ht="28.5" customHeight="1" thickBot="1" x14ac:dyDescent="0.3">
      <c r="A6" s="68" t="s">
        <v>909</v>
      </c>
      <c r="B6" s="1297" t="s">
        <v>2134</v>
      </c>
      <c r="C6" s="1295"/>
      <c r="D6" s="1295"/>
      <c r="E6" s="1295"/>
      <c r="F6" s="1295"/>
      <c r="G6" s="1296"/>
      <c r="H6" s="68" t="s">
        <v>2135</v>
      </c>
    </row>
    <row r="7" spans="1:8" ht="21.75" customHeight="1" x14ac:dyDescent="0.3">
      <c r="A7" s="25"/>
      <c r="B7" s="1560" t="s">
        <v>367</v>
      </c>
      <c r="C7" s="1561"/>
      <c r="D7" s="1561"/>
      <c r="E7" s="1561"/>
      <c r="F7" s="1561"/>
      <c r="G7" s="1633"/>
      <c r="H7" s="36"/>
    </row>
    <row r="8" spans="1:8" ht="15.65" customHeight="1" x14ac:dyDescent="0.25">
      <c r="A8" s="90" t="s">
        <v>961</v>
      </c>
      <c r="B8" s="905" t="s">
        <v>368</v>
      </c>
      <c r="C8" s="1126"/>
      <c r="D8" s="1126"/>
      <c r="E8" s="1126"/>
      <c r="F8" s="1126"/>
      <c r="G8" s="906"/>
      <c r="H8" s="248">
        <v>0</v>
      </c>
    </row>
    <row r="9" spans="1:8" ht="15.65" customHeight="1" x14ac:dyDescent="0.25">
      <c r="A9" s="25" t="s">
        <v>962</v>
      </c>
      <c r="B9" s="897" t="s">
        <v>369</v>
      </c>
      <c r="C9" s="981"/>
      <c r="D9" s="981"/>
      <c r="E9" s="981"/>
      <c r="F9" s="981"/>
      <c r="G9" s="898"/>
      <c r="H9" s="248">
        <v>0</v>
      </c>
    </row>
    <row r="10" spans="1:8" ht="15.65" customHeight="1" x14ac:dyDescent="0.25">
      <c r="A10" s="90" t="s">
        <v>963</v>
      </c>
      <c r="B10" s="905" t="s">
        <v>370</v>
      </c>
      <c r="C10" s="1126"/>
      <c r="D10" s="1126"/>
      <c r="E10" s="1126"/>
      <c r="F10" s="1126"/>
      <c r="G10" s="906"/>
      <c r="H10" s="248">
        <v>0</v>
      </c>
    </row>
    <row r="11" spans="1:8" ht="15.65" customHeight="1" thickBot="1" x14ac:dyDescent="0.3">
      <c r="A11" s="25" t="s">
        <v>964</v>
      </c>
      <c r="B11" s="897" t="s">
        <v>371</v>
      </c>
      <c r="C11" s="981"/>
      <c r="D11" s="981"/>
      <c r="E11" s="981"/>
      <c r="F11" s="981"/>
      <c r="G11" s="898"/>
      <c r="H11" s="258">
        <v>0</v>
      </c>
    </row>
    <row r="12" spans="1:8" ht="20.25" customHeight="1" thickBot="1" x14ac:dyDescent="0.35">
      <c r="A12" s="90"/>
      <c r="B12" s="903" t="s">
        <v>372</v>
      </c>
      <c r="C12" s="1130"/>
      <c r="D12" s="1130"/>
      <c r="E12" s="1130"/>
      <c r="F12" s="1130"/>
      <c r="G12" s="904"/>
      <c r="H12" s="250">
        <f>SUM(H8:H11)</f>
        <v>0</v>
      </c>
    </row>
    <row r="13" spans="1:8" ht="24.75" customHeight="1" x14ac:dyDescent="0.3">
      <c r="A13" s="90"/>
      <c r="B13" s="1557" t="s">
        <v>373</v>
      </c>
      <c r="C13" s="1558"/>
      <c r="D13" s="1558"/>
      <c r="E13" s="1558"/>
      <c r="F13" s="1558"/>
      <c r="G13" s="1567"/>
      <c r="H13" s="247"/>
    </row>
    <row r="14" spans="1:8" ht="15.65" customHeight="1" x14ac:dyDescent="0.25">
      <c r="A14" s="90" t="s">
        <v>965</v>
      </c>
      <c r="B14" s="905" t="s">
        <v>374</v>
      </c>
      <c r="C14" s="1126"/>
      <c r="D14" s="1126"/>
      <c r="E14" s="1126"/>
      <c r="F14" s="1126"/>
      <c r="G14" s="906"/>
      <c r="H14" s="248">
        <v>0</v>
      </c>
    </row>
    <row r="15" spans="1:8" ht="15.65" customHeight="1" thickBot="1" x14ac:dyDescent="0.3">
      <c r="A15" s="90" t="s">
        <v>966</v>
      </c>
      <c r="B15" s="905" t="s">
        <v>375</v>
      </c>
      <c r="C15" s="1126"/>
      <c r="D15" s="1126"/>
      <c r="E15" s="1126"/>
      <c r="F15" s="1126"/>
      <c r="G15" s="906"/>
      <c r="H15" s="258">
        <v>0</v>
      </c>
    </row>
    <row r="16" spans="1:8" ht="18.75" customHeight="1" thickBot="1" x14ac:dyDescent="0.35">
      <c r="A16" s="90"/>
      <c r="B16" s="903" t="s">
        <v>376</v>
      </c>
      <c r="C16" s="1130"/>
      <c r="D16" s="1130"/>
      <c r="E16" s="1130"/>
      <c r="F16" s="1130"/>
      <c r="G16" s="904"/>
      <c r="H16" s="263">
        <f>SUM(H14:H15)</f>
        <v>0</v>
      </c>
    </row>
    <row r="17" spans="1:8" ht="24" customHeight="1" x14ac:dyDescent="0.25">
      <c r="A17" s="90" t="s">
        <v>967</v>
      </c>
      <c r="B17" s="905" t="s">
        <v>377</v>
      </c>
      <c r="C17" s="1126"/>
      <c r="D17" s="1126"/>
      <c r="E17" s="1126"/>
      <c r="F17" s="1126"/>
      <c r="G17" s="906"/>
      <c r="H17" s="254">
        <v>0</v>
      </c>
    </row>
    <row r="18" spans="1:8" ht="15.65" customHeight="1" x14ac:dyDescent="0.25">
      <c r="A18" s="90" t="s">
        <v>968</v>
      </c>
      <c r="B18" s="905" t="s">
        <v>378</v>
      </c>
      <c r="C18" s="1126"/>
      <c r="D18" s="1126"/>
      <c r="E18" s="1126"/>
      <c r="F18" s="1126"/>
      <c r="G18" s="906"/>
      <c r="H18" s="248">
        <v>0</v>
      </c>
    </row>
    <row r="19" spans="1:8" ht="15.65" customHeight="1" x14ac:dyDescent="0.25">
      <c r="A19" s="25" t="s">
        <v>969</v>
      </c>
      <c r="B19" s="897" t="s">
        <v>379</v>
      </c>
      <c r="C19" s="981"/>
      <c r="D19" s="981"/>
      <c r="E19" s="981"/>
      <c r="F19" s="981"/>
      <c r="G19" s="898"/>
      <c r="H19" s="248">
        <v>0</v>
      </c>
    </row>
    <row r="20" spans="1:8" ht="15.65" customHeight="1" x14ac:dyDescent="0.25">
      <c r="A20" s="90" t="s">
        <v>970</v>
      </c>
      <c r="B20" s="905" t="s">
        <v>380</v>
      </c>
      <c r="C20" s="1126"/>
      <c r="D20" s="1126"/>
      <c r="E20" s="1126"/>
      <c r="F20" s="1126"/>
      <c r="G20" s="906"/>
      <c r="H20" s="248">
        <v>0</v>
      </c>
    </row>
    <row r="21" spans="1:8" ht="15.65" customHeight="1" x14ac:dyDescent="0.25">
      <c r="A21" s="25" t="s">
        <v>971</v>
      </c>
      <c r="B21" s="897" t="s">
        <v>381</v>
      </c>
      <c r="C21" s="981"/>
      <c r="D21" s="981"/>
      <c r="E21" s="981"/>
      <c r="F21" s="981"/>
      <c r="G21" s="898"/>
      <c r="H21" s="248">
        <v>0</v>
      </c>
    </row>
    <row r="22" spans="1:8" ht="15.65" customHeight="1" thickBot="1" x14ac:dyDescent="0.3">
      <c r="A22" s="90" t="s">
        <v>972</v>
      </c>
      <c r="B22" s="1123" t="s">
        <v>382</v>
      </c>
      <c r="C22" s="1124"/>
      <c r="D22" s="1124"/>
      <c r="E22" s="1124"/>
      <c r="F22" s="1124"/>
      <c r="G22" s="1125"/>
      <c r="H22" s="258">
        <v>0</v>
      </c>
    </row>
    <row r="23" spans="1:8" ht="20.25" customHeight="1" thickBot="1" x14ac:dyDescent="0.35">
      <c r="A23" s="90"/>
      <c r="B23" s="903" t="s">
        <v>383</v>
      </c>
      <c r="C23" s="1130"/>
      <c r="D23" s="1130"/>
      <c r="E23" s="1130"/>
      <c r="F23" s="1130"/>
      <c r="G23" s="904"/>
      <c r="H23" s="263">
        <f>SUM(H17:H22)+H16+H12</f>
        <v>0</v>
      </c>
    </row>
    <row r="24" spans="1:8" ht="24" customHeight="1" x14ac:dyDescent="0.25">
      <c r="A24" s="90">
        <v>403</v>
      </c>
      <c r="B24" s="905" t="s">
        <v>384</v>
      </c>
      <c r="C24" s="1126"/>
      <c r="D24" s="1126"/>
      <c r="E24" s="1126"/>
      <c r="F24" s="1126"/>
      <c r="G24" s="906"/>
      <c r="H24" s="254">
        <v>0</v>
      </c>
    </row>
    <row r="25" spans="1:8" ht="15.65" customHeight="1" x14ac:dyDescent="0.25">
      <c r="A25" s="25">
        <v>404.1</v>
      </c>
      <c r="B25" s="1161" t="s">
        <v>385</v>
      </c>
      <c r="C25" s="956"/>
      <c r="D25" s="956"/>
      <c r="E25" s="956"/>
      <c r="F25" s="956"/>
      <c r="G25" s="1162"/>
      <c r="H25" s="254">
        <v>0</v>
      </c>
    </row>
    <row r="26" spans="1:8" ht="15.65" customHeight="1" x14ac:dyDescent="0.25">
      <c r="A26" s="90">
        <v>404.2</v>
      </c>
      <c r="B26" s="89" t="s">
        <v>386</v>
      </c>
      <c r="C26" s="89"/>
      <c r="D26" s="89"/>
      <c r="E26" s="89"/>
      <c r="F26" s="89"/>
      <c r="G26" s="125"/>
      <c r="H26" s="248">
        <v>0</v>
      </c>
    </row>
    <row r="27" spans="1:8" ht="15.65" customHeight="1" x14ac:dyDescent="0.25">
      <c r="A27" s="25">
        <v>404.3</v>
      </c>
      <c r="B27" s="905" t="s">
        <v>387</v>
      </c>
      <c r="C27" s="1126"/>
      <c r="D27" s="1126"/>
      <c r="E27" s="1126"/>
      <c r="F27" s="1126"/>
      <c r="G27" s="906"/>
      <c r="H27" s="248">
        <v>0</v>
      </c>
    </row>
    <row r="28" spans="1:8" ht="15.65" customHeight="1" x14ac:dyDescent="0.25">
      <c r="A28" s="90">
        <v>405</v>
      </c>
      <c r="B28" s="905" t="s">
        <v>204</v>
      </c>
      <c r="C28" s="1126"/>
      <c r="D28" s="1126"/>
      <c r="E28" s="1126"/>
      <c r="F28" s="1126"/>
      <c r="G28" s="906"/>
      <c r="H28" s="248">
        <v>0</v>
      </c>
    </row>
    <row r="29" spans="1:8" ht="15.65" customHeight="1" x14ac:dyDescent="0.25">
      <c r="A29" s="25">
        <v>406</v>
      </c>
      <c r="B29" s="905" t="s">
        <v>745</v>
      </c>
      <c r="C29" s="1126"/>
      <c r="D29" s="1126"/>
      <c r="E29" s="1126"/>
      <c r="F29" s="1126"/>
      <c r="G29" s="906"/>
      <c r="H29" s="248">
        <v>0</v>
      </c>
    </row>
    <row r="30" spans="1:8" ht="15.65" customHeight="1" x14ac:dyDescent="0.25">
      <c r="A30" s="90">
        <v>407.1</v>
      </c>
      <c r="B30" s="905" t="s">
        <v>205</v>
      </c>
      <c r="C30" s="1126"/>
      <c r="D30" s="1126"/>
      <c r="E30" s="1126"/>
      <c r="F30" s="1126"/>
      <c r="G30" s="906"/>
      <c r="H30" s="248">
        <v>0</v>
      </c>
    </row>
    <row r="31" spans="1:8" ht="15.65" customHeight="1" x14ac:dyDescent="0.25">
      <c r="A31" s="90">
        <v>407.2</v>
      </c>
      <c r="B31" s="905" t="s">
        <v>206</v>
      </c>
      <c r="C31" s="1126"/>
      <c r="D31" s="1126"/>
      <c r="E31" s="1126"/>
      <c r="F31" s="1126"/>
      <c r="G31" s="906"/>
      <c r="H31" s="248">
        <v>0</v>
      </c>
    </row>
    <row r="32" spans="1:8" ht="15.65" customHeight="1" x14ac:dyDescent="0.25">
      <c r="A32" s="25">
        <v>408.1</v>
      </c>
      <c r="B32" s="905" t="s">
        <v>207</v>
      </c>
      <c r="C32" s="1126"/>
      <c r="D32" s="1126"/>
      <c r="E32" s="1126"/>
      <c r="F32" s="1126"/>
      <c r="G32" s="906"/>
      <c r="H32" s="248">
        <v>0</v>
      </c>
    </row>
    <row r="33" spans="1:8" ht="15.65" customHeight="1" x14ac:dyDescent="0.25">
      <c r="A33" s="90">
        <v>409.1</v>
      </c>
      <c r="B33" s="905" t="s">
        <v>208</v>
      </c>
      <c r="C33" s="1126"/>
      <c r="D33" s="1126"/>
      <c r="E33" s="1126"/>
      <c r="F33" s="1126"/>
      <c r="G33" s="906"/>
      <c r="H33" s="248">
        <v>0</v>
      </c>
    </row>
    <row r="34" spans="1:8" ht="15.65" customHeight="1" x14ac:dyDescent="0.25">
      <c r="A34" s="90">
        <v>410.1</v>
      </c>
      <c r="B34" s="905" t="s">
        <v>209</v>
      </c>
      <c r="C34" s="1126"/>
      <c r="D34" s="1126"/>
      <c r="E34" s="1126"/>
      <c r="F34" s="1126"/>
      <c r="G34" s="906"/>
      <c r="H34" s="248">
        <v>0</v>
      </c>
    </row>
    <row r="35" spans="1:8" ht="15.65" customHeight="1" x14ac:dyDescent="0.25">
      <c r="A35" s="27">
        <v>411.1</v>
      </c>
      <c r="B35" s="1634" t="s">
        <v>41</v>
      </c>
      <c r="C35" s="1635"/>
      <c r="D35" s="1635"/>
      <c r="E35" s="1635"/>
      <c r="F35" s="1635"/>
      <c r="G35" s="1636"/>
      <c r="H35" s="248">
        <v>0</v>
      </c>
    </row>
    <row r="36" spans="1:8" ht="15.65" customHeight="1" x14ac:dyDescent="0.25">
      <c r="A36" s="25">
        <v>412.1</v>
      </c>
      <c r="B36" s="905" t="s">
        <v>953</v>
      </c>
      <c r="C36" s="1126"/>
      <c r="D36" s="1126"/>
      <c r="E36" s="1126"/>
      <c r="F36" s="1126"/>
      <c r="G36" s="906"/>
      <c r="H36" s="248">
        <v>0</v>
      </c>
    </row>
    <row r="37" spans="1:8" ht="15.65" customHeight="1" thickBot="1" x14ac:dyDescent="0.3">
      <c r="A37" s="90">
        <v>412.2</v>
      </c>
      <c r="B37" s="905" t="s">
        <v>954</v>
      </c>
      <c r="C37" s="1126"/>
      <c r="D37" s="1126"/>
      <c r="E37" s="1126"/>
      <c r="F37" s="1126"/>
      <c r="G37" s="906"/>
      <c r="H37" s="249">
        <v>0</v>
      </c>
    </row>
    <row r="38" spans="1:8" ht="15.65" customHeight="1" thickBot="1" x14ac:dyDescent="0.35">
      <c r="A38" s="25"/>
      <c r="B38" s="903" t="s">
        <v>955</v>
      </c>
      <c r="C38" s="1130"/>
      <c r="D38" s="1130"/>
      <c r="E38" s="1130"/>
      <c r="F38" s="1130"/>
      <c r="G38" s="904"/>
      <c r="H38" s="250">
        <f>H23+H24+H25+H26+H27+H28+H29+H30+H31+H32+H33+H34+H35+H36+H37</f>
        <v>0</v>
      </c>
    </row>
    <row r="39" spans="1:8" ht="21.75" customHeight="1" thickBot="1" x14ac:dyDescent="0.35">
      <c r="A39" s="90"/>
      <c r="B39" s="903" t="s">
        <v>956</v>
      </c>
      <c r="C39" s="1130"/>
      <c r="D39" s="1130"/>
      <c r="E39" s="1130"/>
      <c r="F39" s="1130"/>
      <c r="G39" s="904"/>
      <c r="H39" s="250">
        <f>'66'!H25-'67'!H38</f>
        <v>0</v>
      </c>
    </row>
    <row r="40" spans="1:8" ht="29.25" customHeight="1" x14ac:dyDescent="0.3">
      <c r="A40" s="90"/>
      <c r="B40" s="1557" t="s">
        <v>957</v>
      </c>
      <c r="C40" s="1558"/>
      <c r="D40" s="1558"/>
      <c r="E40" s="1558"/>
      <c r="F40" s="1558"/>
      <c r="G40" s="1567"/>
      <c r="H40" s="253"/>
    </row>
    <row r="41" spans="1:8" ht="15.65" customHeight="1" x14ac:dyDescent="0.25">
      <c r="A41" s="25">
        <v>413</v>
      </c>
      <c r="B41" t="s">
        <v>958</v>
      </c>
      <c r="H41" s="248">
        <v>0</v>
      </c>
    </row>
    <row r="42" spans="1:8" ht="15.65" customHeight="1" thickBot="1" x14ac:dyDescent="0.3">
      <c r="A42" s="90">
        <v>414</v>
      </c>
      <c r="B42" s="89" t="s">
        <v>959</v>
      </c>
      <c r="C42" s="89"/>
      <c r="D42" s="89"/>
      <c r="E42" s="89"/>
      <c r="F42" s="89"/>
      <c r="G42" s="125"/>
      <c r="H42" s="249">
        <v>0</v>
      </c>
    </row>
    <row r="43" spans="1:8" ht="23.25" customHeight="1" thickBot="1" x14ac:dyDescent="0.35">
      <c r="A43" s="39"/>
      <c r="B43" s="74" t="s">
        <v>960</v>
      </c>
      <c r="C43" s="33"/>
      <c r="D43" s="33"/>
      <c r="E43" s="33"/>
      <c r="F43" s="33"/>
      <c r="G43" s="33"/>
      <c r="H43" s="260">
        <f>H39+H41+H42</f>
        <v>0</v>
      </c>
    </row>
  </sheetData>
  <mergeCells count="35">
    <mergeCell ref="B16:G16"/>
    <mergeCell ref="B17:G17"/>
    <mergeCell ref="B36:G36"/>
    <mergeCell ref="B37:G37"/>
    <mergeCell ref="B38:G38"/>
    <mergeCell ref="B31:G31"/>
    <mergeCell ref="B32:G32"/>
    <mergeCell ref="B33:G33"/>
    <mergeCell ref="B34:G34"/>
    <mergeCell ref="B40:G40"/>
    <mergeCell ref="B24:G24"/>
    <mergeCell ref="B35:G35"/>
    <mergeCell ref="B18:G18"/>
    <mergeCell ref="B25:G25"/>
    <mergeCell ref="B23:G23"/>
    <mergeCell ref="B22:G22"/>
    <mergeCell ref="B19:G19"/>
    <mergeCell ref="B20:G20"/>
    <mergeCell ref="B27:G27"/>
    <mergeCell ref="B28:G28"/>
    <mergeCell ref="B29:G29"/>
    <mergeCell ref="B30:G30"/>
    <mergeCell ref="B21:G21"/>
    <mergeCell ref="B39:G39"/>
    <mergeCell ref="B15:G15"/>
    <mergeCell ref="B14:G14"/>
    <mergeCell ref="A4:H4"/>
    <mergeCell ref="B6:G6"/>
    <mergeCell ref="B13:G13"/>
    <mergeCell ref="B8:G8"/>
    <mergeCell ref="B7:G7"/>
    <mergeCell ref="B12:G12"/>
    <mergeCell ref="B11:G11"/>
    <mergeCell ref="B10:G10"/>
    <mergeCell ref="B9:G9"/>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9">
    <pageSetUpPr fitToPage="1"/>
  </sheetPr>
  <dimension ref="A1:I607"/>
  <sheetViews>
    <sheetView workbookViewId="0">
      <selection activeCell="A3" sqref="A3"/>
    </sheetView>
  </sheetViews>
  <sheetFormatPr defaultRowHeight="12.5" x14ac:dyDescent="0.25"/>
  <cols>
    <col min="1" max="1" width="6.26953125" customWidth="1"/>
    <col min="7" max="7" width="17.26953125" customWidth="1"/>
    <col min="8" max="8" width="5" hidden="1" customWidth="1"/>
    <col min="9" max="9" width="26.26953125" customWidth="1"/>
  </cols>
  <sheetData>
    <row r="1" spans="1:9" x14ac:dyDescent="0.25">
      <c r="A1" s="619">
        <f>Title!B12</f>
        <v>0</v>
      </c>
      <c r="B1" s="2"/>
      <c r="C1" s="2"/>
      <c r="D1" s="2"/>
      <c r="E1" s="2"/>
      <c r="F1" s="2"/>
      <c r="G1" s="2"/>
      <c r="I1" s="623" t="str">
        <f>'29'!G1</f>
        <v>For The Year Ended</v>
      </c>
    </row>
    <row r="2" spans="1:9" ht="13" thickBot="1" x14ac:dyDescent="0.3">
      <c r="A2" t="s">
        <v>8</v>
      </c>
      <c r="B2" s="2"/>
      <c r="C2" s="2"/>
      <c r="D2" s="2"/>
      <c r="E2" s="2"/>
      <c r="F2" s="2"/>
      <c r="G2" s="2"/>
      <c r="I2" s="165">
        <f>'41'!H2</f>
        <v>45657</v>
      </c>
    </row>
    <row r="3" spans="1:9" x14ac:dyDescent="0.25">
      <c r="A3" s="2"/>
      <c r="B3" s="2"/>
      <c r="C3" s="2"/>
      <c r="D3" s="2"/>
      <c r="E3" s="2"/>
      <c r="F3" s="2"/>
      <c r="G3" s="2"/>
      <c r="H3" s="87"/>
      <c r="I3" s="87"/>
    </row>
    <row r="4" spans="1:9" ht="13.5" thickBot="1" x14ac:dyDescent="0.35">
      <c r="A4" s="895" t="s">
        <v>758</v>
      </c>
      <c r="B4" s="895"/>
      <c r="C4" s="895"/>
      <c r="D4" s="895"/>
      <c r="E4" s="895"/>
      <c r="F4" s="895"/>
      <c r="G4" s="895"/>
      <c r="H4" s="895"/>
      <c r="I4" s="895"/>
    </row>
    <row r="5" spans="1:9" ht="25.5" thickBot="1" x14ac:dyDescent="0.3">
      <c r="A5" s="68" t="s">
        <v>759</v>
      </c>
      <c r="B5" s="1212" t="s">
        <v>760</v>
      </c>
      <c r="C5" s="1213"/>
      <c r="D5" s="1213"/>
      <c r="E5" s="1213"/>
      <c r="F5" s="1213"/>
      <c r="G5" s="1214"/>
      <c r="H5" s="33"/>
      <c r="I5" s="91" t="s">
        <v>761</v>
      </c>
    </row>
    <row r="6" spans="1:9" ht="15.65" customHeight="1" x14ac:dyDescent="0.3">
      <c r="A6" s="1094"/>
      <c r="B6" s="895" t="s">
        <v>1604</v>
      </c>
      <c r="C6" s="895"/>
      <c r="D6" s="895"/>
      <c r="E6" s="895"/>
      <c r="F6" s="895"/>
      <c r="G6" s="895"/>
      <c r="I6" s="1507"/>
    </row>
    <row r="7" spans="1:9" ht="15.65" customHeight="1" x14ac:dyDescent="0.3">
      <c r="A7" s="1503"/>
      <c r="B7" s="895" t="s">
        <v>1605</v>
      </c>
      <c r="C7" s="895"/>
      <c r="D7" s="895"/>
      <c r="E7" s="895"/>
      <c r="F7" s="895"/>
      <c r="G7" s="895"/>
      <c r="I7" s="900"/>
    </row>
    <row r="8" spans="1:9" ht="15.65" customHeight="1" x14ac:dyDescent="0.3">
      <c r="A8" s="1642"/>
      <c r="B8" s="1107" t="s">
        <v>1606</v>
      </c>
      <c r="C8" s="1107"/>
      <c r="D8" s="1107"/>
      <c r="E8" s="1107"/>
      <c r="F8" s="1107"/>
      <c r="G8" s="1107"/>
      <c r="H8" s="44"/>
      <c r="I8" s="912"/>
    </row>
    <row r="9" spans="1:9" ht="21.4" customHeight="1" x14ac:dyDescent="0.25">
      <c r="A9" s="49"/>
      <c r="B9" s="1639" t="s">
        <v>1613</v>
      </c>
      <c r="C9" s="1640"/>
      <c r="D9" s="1640"/>
      <c r="E9" s="1640"/>
      <c r="F9" s="1640"/>
      <c r="G9" s="1641"/>
      <c r="H9" s="44"/>
      <c r="I9" s="247"/>
    </row>
    <row r="10" spans="1:9" ht="15.65" customHeight="1" x14ac:dyDescent="0.25">
      <c r="A10" s="25">
        <v>700</v>
      </c>
      <c r="B10" s="897" t="s">
        <v>1607</v>
      </c>
      <c r="C10" s="981"/>
      <c r="D10" s="981"/>
      <c r="E10" s="981"/>
      <c r="F10" s="981"/>
      <c r="G10" s="898"/>
      <c r="I10" s="229">
        <v>0</v>
      </c>
    </row>
    <row r="11" spans="1:9" ht="15.65" customHeight="1" x14ac:dyDescent="0.25">
      <c r="A11" s="90">
        <v>701</v>
      </c>
      <c r="B11" s="905" t="s">
        <v>1608</v>
      </c>
      <c r="C11" s="1126"/>
      <c r="D11" s="1126"/>
      <c r="E11" s="1126"/>
      <c r="F11" s="1126"/>
      <c r="G11" s="906"/>
      <c r="H11" s="89"/>
      <c r="I11" s="248">
        <v>0</v>
      </c>
    </row>
    <row r="12" spans="1:9" ht="15.65" customHeight="1" x14ac:dyDescent="0.25">
      <c r="A12" s="25">
        <v>702</v>
      </c>
      <c r="B12" s="897" t="s">
        <v>1609</v>
      </c>
      <c r="C12" s="981"/>
      <c r="D12" s="981"/>
      <c r="E12" s="981"/>
      <c r="F12" s="981"/>
      <c r="G12" s="898"/>
      <c r="I12" s="229">
        <v>0</v>
      </c>
    </row>
    <row r="13" spans="1:9" ht="15.65" customHeight="1" x14ac:dyDescent="0.25">
      <c r="A13" s="90">
        <v>703</v>
      </c>
      <c r="B13" s="905" t="s">
        <v>1610</v>
      </c>
      <c r="C13" s="1126"/>
      <c r="D13" s="1126"/>
      <c r="E13" s="1126"/>
      <c r="F13" s="1126"/>
      <c r="G13" s="906"/>
      <c r="H13" s="89"/>
      <c r="I13" s="248">
        <v>0</v>
      </c>
    </row>
    <row r="14" spans="1:9" ht="15.65" customHeight="1" thickBot="1" x14ac:dyDescent="0.3">
      <c r="A14" s="25">
        <v>704</v>
      </c>
      <c r="B14" s="897" t="s">
        <v>1611</v>
      </c>
      <c r="C14" s="981"/>
      <c r="D14" s="981"/>
      <c r="E14" s="981"/>
      <c r="F14" s="981"/>
      <c r="G14" s="898"/>
      <c r="I14" s="249">
        <v>0</v>
      </c>
    </row>
    <row r="15" spans="1:9" ht="15.65" customHeight="1" thickBot="1" x14ac:dyDescent="0.35">
      <c r="A15" s="90"/>
      <c r="B15" s="903" t="s">
        <v>1612</v>
      </c>
      <c r="C15" s="1130"/>
      <c r="D15" s="1130"/>
      <c r="E15" s="1130"/>
      <c r="F15" s="1130"/>
      <c r="G15" s="904"/>
      <c r="I15" s="250">
        <f>SUM(I10:I14)</f>
        <v>0</v>
      </c>
    </row>
    <row r="16" spans="1:9" ht="23.25" customHeight="1" x14ac:dyDescent="0.25">
      <c r="A16" s="25"/>
      <c r="B16" s="897" t="s">
        <v>1081</v>
      </c>
      <c r="C16" s="981"/>
      <c r="D16" s="981"/>
      <c r="E16" s="981"/>
      <c r="F16" s="981"/>
      <c r="G16" s="898"/>
      <c r="I16" s="251"/>
    </row>
    <row r="17" spans="1:9" ht="15.65" customHeight="1" x14ac:dyDescent="0.25">
      <c r="A17" s="90">
        <v>705</v>
      </c>
      <c r="B17" s="905" t="s">
        <v>1614</v>
      </c>
      <c r="C17" s="1126"/>
      <c r="D17" s="1126"/>
      <c r="E17" s="1126"/>
      <c r="F17" s="1126"/>
      <c r="G17" s="906"/>
      <c r="H17" s="89"/>
      <c r="I17" s="248">
        <v>0</v>
      </c>
    </row>
    <row r="18" spans="1:9" ht="15.65" customHeight="1" x14ac:dyDescent="0.25">
      <c r="A18" s="25">
        <v>706</v>
      </c>
      <c r="B18" s="897" t="s">
        <v>1615</v>
      </c>
      <c r="C18" s="981"/>
      <c r="D18" s="981"/>
      <c r="E18" s="981"/>
      <c r="F18" s="981"/>
      <c r="G18" s="898"/>
      <c r="I18" s="229">
        <v>0</v>
      </c>
    </row>
    <row r="19" spans="1:9" ht="15.65" customHeight="1" x14ac:dyDescent="0.25">
      <c r="A19" s="90">
        <v>707</v>
      </c>
      <c r="B19" s="905" t="s">
        <v>1616</v>
      </c>
      <c r="C19" s="1126"/>
      <c r="D19" s="1126"/>
      <c r="E19" s="1126"/>
      <c r="F19" s="1126"/>
      <c r="G19" s="906"/>
      <c r="H19" s="89"/>
      <c r="I19" s="248">
        <v>0</v>
      </c>
    </row>
    <row r="20" spans="1:9" ht="15.65" customHeight="1" thickBot="1" x14ac:dyDescent="0.3">
      <c r="A20" s="25">
        <v>708</v>
      </c>
      <c r="B20" s="897" t="s">
        <v>1012</v>
      </c>
      <c r="C20" s="981"/>
      <c r="D20" s="981"/>
      <c r="E20" s="981"/>
      <c r="F20" s="981"/>
      <c r="G20" s="898"/>
      <c r="I20" s="249">
        <v>0</v>
      </c>
    </row>
    <row r="21" spans="1:9" ht="15.65" customHeight="1" thickBot="1" x14ac:dyDescent="0.35">
      <c r="A21" s="46"/>
      <c r="B21" s="1609" t="s">
        <v>1638</v>
      </c>
      <c r="C21" s="1610"/>
      <c r="D21" s="1610"/>
      <c r="E21" s="1610"/>
      <c r="F21" s="1610"/>
      <c r="G21" s="1637"/>
      <c r="I21" s="250">
        <f>SUM(I17:I20)</f>
        <v>0</v>
      </c>
    </row>
    <row r="22" spans="1:9" ht="15.65" customHeight="1" thickBot="1" x14ac:dyDescent="0.35">
      <c r="A22" s="90"/>
      <c r="B22" s="1609" t="s">
        <v>1013</v>
      </c>
      <c r="C22" s="1610"/>
      <c r="D22" s="1610"/>
      <c r="E22" s="1610"/>
      <c r="F22" s="1610"/>
      <c r="G22" s="1637"/>
      <c r="H22" s="89"/>
      <c r="I22" s="231">
        <f>I15+I21</f>
        <v>0</v>
      </c>
    </row>
    <row r="23" spans="1:9" ht="25.5" customHeight="1" x14ac:dyDescent="0.3">
      <c r="A23" s="189"/>
      <c r="B23" s="1638" t="s">
        <v>1014</v>
      </c>
      <c r="C23" s="1638"/>
      <c r="D23" s="1638"/>
      <c r="E23" s="1638"/>
      <c r="F23" s="1638"/>
      <c r="G23" s="1638"/>
      <c r="I23" s="252"/>
    </row>
    <row r="24" spans="1:9" ht="23.25" customHeight="1" x14ac:dyDescent="0.25">
      <c r="A24" s="90"/>
      <c r="B24" s="1639" t="s">
        <v>1613</v>
      </c>
      <c r="C24" s="1640"/>
      <c r="D24" s="1640"/>
      <c r="E24" s="1640"/>
      <c r="F24" s="1640"/>
      <c r="G24" s="1641"/>
      <c r="H24" s="89"/>
      <c r="I24" s="253"/>
    </row>
    <row r="25" spans="1:9" ht="15.65" customHeight="1" x14ac:dyDescent="0.25">
      <c r="A25" s="25">
        <v>710</v>
      </c>
      <c r="B25" s="897" t="s">
        <v>1787</v>
      </c>
      <c r="C25" s="981"/>
      <c r="D25" s="981"/>
      <c r="E25" s="981"/>
      <c r="F25" s="981"/>
      <c r="G25" s="898"/>
      <c r="I25" s="229">
        <v>0</v>
      </c>
    </row>
    <row r="26" spans="1:9" ht="15.65" customHeight="1" x14ac:dyDescent="0.25">
      <c r="A26" s="90">
        <v>711</v>
      </c>
      <c r="B26" s="905" t="s">
        <v>1015</v>
      </c>
      <c r="C26" s="1126"/>
      <c r="D26" s="1126"/>
      <c r="E26" s="1126"/>
      <c r="F26" s="1126"/>
      <c r="G26" s="906"/>
      <c r="H26" s="89"/>
      <c r="I26" s="248">
        <v>0</v>
      </c>
    </row>
    <row r="27" spans="1:9" ht="15.65" customHeight="1" x14ac:dyDescent="0.25">
      <c r="A27" s="25">
        <v>712</v>
      </c>
      <c r="B27" s="897" t="s">
        <v>1016</v>
      </c>
      <c r="C27" s="981"/>
      <c r="D27" s="981"/>
      <c r="E27" s="981"/>
      <c r="F27" s="981"/>
      <c r="G27" s="898"/>
      <c r="I27" s="229">
        <v>0</v>
      </c>
    </row>
    <row r="28" spans="1:9" ht="15.65" customHeight="1" x14ac:dyDescent="0.25">
      <c r="A28" s="90">
        <v>713</v>
      </c>
      <c r="B28" s="905" t="s">
        <v>1017</v>
      </c>
      <c r="C28" s="1126"/>
      <c r="D28" s="1126"/>
      <c r="E28" s="1126"/>
      <c r="F28" s="1126"/>
      <c r="G28" s="906"/>
      <c r="H28" s="89"/>
      <c r="I28" s="248">
        <v>0</v>
      </c>
    </row>
    <row r="29" spans="1:9" ht="15.65" customHeight="1" x14ac:dyDescent="0.25">
      <c r="A29" s="90">
        <v>714</v>
      </c>
      <c r="B29" s="905" t="s">
        <v>1060</v>
      </c>
      <c r="C29" s="1126"/>
      <c r="D29" s="1126"/>
      <c r="E29" s="1126"/>
      <c r="F29" s="1126"/>
      <c r="G29" s="906"/>
      <c r="H29" s="89"/>
      <c r="I29" s="248">
        <v>0</v>
      </c>
    </row>
    <row r="30" spans="1:9" ht="15.65" customHeight="1" x14ac:dyDescent="0.25">
      <c r="A30" s="25">
        <v>715</v>
      </c>
      <c r="B30" s="897" t="s">
        <v>1061</v>
      </c>
      <c r="C30" s="981"/>
      <c r="D30" s="981"/>
      <c r="E30" s="981"/>
      <c r="F30" s="981"/>
      <c r="G30" s="898"/>
      <c r="I30" s="229">
        <v>0</v>
      </c>
    </row>
    <row r="31" spans="1:9" ht="15.65" customHeight="1" x14ac:dyDescent="0.25">
      <c r="A31" s="90">
        <v>716</v>
      </c>
      <c r="B31" s="905" t="s">
        <v>1062</v>
      </c>
      <c r="C31" s="1126"/>
      <c r="D31" s="1126"/>
      <c r="E31" s="1126"/>
      <c r="F31" s="1126"/>
      <c r="G31" s="906"/>
      <c r="H31" s="89"/>
      <c r="I31" s="248">
        <v>0</v>
      </c>
    </row>
    <row r="32" spans="1:9" ht="15.65" customHeight="1" x14ac:dyDescent="0.25">
      <c r="A32" s="25">
        <v>717</v>
      </c>
      <c r="B32" s="897" t="s">
        <v>1788</v>
      </c>
      <c r="C32" s="981"/>
      <c r="D32" s="981"/>
      <c r="E32" s="981"/>
      <c r="F32" s="981"/>
      <c r="G32" s="898"/>
      <c r="I32" s="229">
        <v>0</v>
      </c>
    </row>
    <row r="33" spans="1:9" ht="15.65" customHeight="1" x14ac:dyDescent="0.25">
      <c r="A33" s="90">
        <v>718</v>
      </c>
      <c r="B33" s="905" t="s">
        <v>1063</v>
      </c>
      <c r="C33" s="1126"/>
      <c r="D33" s="1126"/>
      <c r="E33" s="1126"/>
      <c r="F33" s="1126"/>
      <c r="G33" s="906"/>
      <c r="H33" s="89"/>
      <c r="I33" s="248">
        <v>0</v>
      </c>
    </row>
    <row r="34" spans="1:9" ht="23.25" customHeight="1" x14ac:dyDescent="0.25">
      <c r="A34" s="25"/>
      <c r="B34" s="897" t="s">
        <v>1064</v>
      </c>
      <c r="C34" s="981"/>
      <c r="D34" s="981"/>
      <c r="E34" s="981"/>
      <c r="F34" s="981"/>
      <c r="G34" s="898"/>
      <c r="I34" s="251"/>
    </row>
    <row r="35" spans="1:9" ht="15.65" customHeight="1" x14ac:dyDescent="0.25">
      <c r="A35" s="90">
        <v>719</v>
      </c>
      <c r="B35" s="905" t="s">
        <v>1065</v>
      </c>
      <c r="C35" s="1126"/>
      <c r="D35" s="1126"/>
      <c r="E35" s="1126"/>
      <c r="F35" s="1126"/>
      <c r="G35" s="906"/>
      <c r="H35" s="89"/>
      <c r="I35" s="248">
        <v>0</v>
      </c>
    </row>
    <row r="36" spans="1:9" ht="15.65" customHeight="1" x14ac:dyDescent="0.25">
      <c r="A36" s="25">
        <v>720</v>
      </c>
      <c r="B36" s="897" t="s">
        <v>1066</v>
      </c>
      <c r="C36" s="981"/>
      <c r="D36" s="981"/>
      <c r="E36" s="981"/>
      <c r="F36" s="981"/>
      <c r="G36" s="898"/>
      <c r="I36" s="229">
        <v>0</v>
      </c>
    </row>
    <row r="37" spans="1:9" ht="15.65" customHeight="1" x14ac:dyDescent="0.25">
      <c r="A37" s="90">
        <v>721</v>
      </c>
      <c r="B37" s="905" t="s">
        <v>1067</v>
      </c>
      <c r="C37" s="1126"/>
      <c r="D37" s="1126"/>
      <c r="E37" s="1126"/>
      <c r="F37" s="1126"/>
      <c r="G37" s="906"/>
      <c r="H37" s="89"/>
      <c r="I37" s="248">
        <v>0</v>
      </c>
    </row>
    <row r="38" spans="1:9" ht="15.65" customHeight="1" x14ac:dyDescent="0.25">
      <c r="A38" s="25">
        <v>722</v>
      </c>
      <c r="B38" s="897" t="s">
        <v>1068</v>
      </c>
      <c r="C38" s="981"/>
      <c r="D38" s="981"/>
      <c r="E38" s="981"/>
      <c r="F38" s="981"/>
      <c r="G38" s="898"/>
      <c r="I38" s="229">
        <v>0</v>
      </c>
    </row>
    <row r="39" spans="1:9" ht="15.65" customHeight="1" x14ac:dyDescent="0.25">
      <c r="A39" s="90">
        <v>723</v>
      </c>
      <c r="B39" s="905" t="s">
        <v>1789</v>
      </c>
      <c r="C39" s="1126"/>
      <c r="D39" s="1126"/>
      <c r="E39" s="1126"/>
      <c r="F39" s="1126"/>
      <c r="G39" s="906"/>
      <c r="H39" s="89"/>
      <c r="I39" s="248">
        <v>0</v>
      </c>
    </row>
    <row r="40" spans="1:9" ht="15.65" customHeight="1" x14ac:dyDescent="0.25">
      <c r="A40" s="25">
        <v>724</v>
      </c>
      <c r="B40" s="897" t="s">
        <v>1069</v>
      </c>
      <c r="C40" s="981"/>
      <c r="D40" s="981"/>
      <c r="E40" s="981"/>
      <c r="F40" s="981"/>
      <c r="G40" s="898"/>
      <c r="I40" s="229">
        <v>0</v>
      </c>
    </row>
    <row r="41" spans="1:9" ht="23.25" customHeight="1" x14ac:dyDescent="0.25">
      <c r="A41" s="90"/>
      <c r="B41" s="905" t="s">
        <v>1641</v>
      </c>
      <c r="C41" s="1126"/>
      <c r="D41" s="1126"/>
      <c r="E41" s="1126"/>
      <c r="F41" s="1126"/>
      <c r="G41" s="906"/>
      <c r="H41" s="89"/>
      <c r="I41" s="253"/>
    </row>
    <row r="42" spans="1:9" ht="15.65" customHeight="1" x14ac:dyDescent="0.25">
      <c r="A42" s="25">
        <v>725</v>
      </c>
      <c r="B42" s="897" t="s">
        <v>1070</v>
      </c>
      <c r="C42" s="981"/>
      <c r="D42" s="981"/>
      <c r="E42" s="981"/>
      <c r="F42" s="981"/>
      <c r="G42" s="898"/>
      <c r="I42" s="229">
        <v>0</v>
      </c>
    </row>
    <row r="43" spans="1:9" ht="15.65" customHeight="1" x14ac:dyDescent="0.25">
      <c r="A43" s="90">
        <v>726</v>
      </c>
      <c r="B43" s="905" t="s">
        <v>1071</v>
      </c>
      <c r="C43" s="1126"/>
      <c r="D43" s="1126"/>
      <c r="E43" s="1126"/>
      <c r="F43" s="1126"/>
      <c r="G43" s="906"/>
      <c r="H43" s="89"/>
      <c r="I43" s="248">
        <v>0</v>
      </c>
    </row>
    <row r="44" spans="1:9" ht="15.65" customHeight="1" x14ac:dyDescent="0.25">
      <c r="A44" s="27">
        <v>727</v>
      </c>
      <c r="B44" s="907" t="s">
        <v>1072</v>
      </c>
      <c r="C44" s="1127"/>
      <c r="D44" s="1127"/>
      <c r="E44" s="1127"/>
      <c r="F44" s="1127"/>
      <c r="G44" s="908"/>
      <c r="H44" s="44"/>
      <c r="I44" s="254">
        <v>0</v>
      </c>
    </row>
    <row r="45" spans="1:9" ht="15.65" customHeight="1" thickBot="1" x14ac:dyDescent="0.3">
      <c r="A45" s="31">
        <v>728</v>
      </c>
      <c r="B45" s="1166" t="s">
        <v>1790</v>
      </c>
      <c r="C45" s="1167"/>
      <c r="D45" s="1167"/>
      <c r="E45" s="1167"/>
      <c r="F45" s="1167"/>
      <c r="G45" s="1168"/>
      <c r="H45" s="33"/>
      <c r="I45" s="249">
        <v>0</v>
      </c>
    </row>
    <row r="46" spans="1:9" ht="13" x14ac:dyDescent="0.3">
      <c r="A46" s="1146" t="s">
        <v>1706</v>
      </c>
      <c r="B46" s="1146"/>
      <c r="C46" s="1146"/>
      <c r="D46" s="1146"/>
      <c r="E46" s="1146"/>
      <c r="F46" s="1146"/>
      <c r="G46" s="1146"/>
      <c r="H46" s="1146"/>
      <c r="I46" s="1146"/>
    </row>
    <row r="47" spans="1:9" x14ac:dyDescent="0.25">
      <c r="B47" s="32"/>
      <c r="C47" s="32"/>
      <c r="D47" s="32"/>
      <c r="E47" s="32"/>
      <c r="F47" s="32"/>
      <c r="G47" s="32"/>
    </row>
    <row r="48" spans="1:9"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sheetData>
  <mergeCells count="45">
    <mergeCell ref="A6:A8"/>
    <mergeCell ref="I6:I8"/>
    <mergeCell ref="A4:I4"/>
    <mergeCell ref="A46:I46"/>
    <mergeCell ref="B5:G5"/>
    <mergeCell ref="B8:G8"/>
    <mergeCell ref="B10:G10"/>
    <mergeCell ref="B6:G6"/>
    <mergeCell ref="B7:G7"/>
    <mergeCell ref="B9:G9"/>
    <mergeCell ref="B22:G22"/>
    <mergeCell ref="B11:G11"/>
    <mergeCell ref="B12:G12"/>
    <mergeCell ref="B13:G13"/>
    <mergeCell ref="B14:G14"/>
    <mergeCell ref="B15:G15"/>
    <mergeCell ref="B16:G16"/>
    <mergeCell ref="B17:G17"/>
    <mergeCell ref="B18:G18"/>
    <mergeCell ref="B19:G19"/>
    <mergeCell ref="B20:G20"/>
    <mergeCell ref="B21:G21"/>
    <mergeCell ref="B34:G34"/>
    <mergeCell ref="B23:G23"/>
    <mergeCell ref="B24:G24"/>
    <mergeCell ref="B25:G25"/>
    <mergeCell ref="B26:G26"/>
    <mergeCell ref="B27:G27"/>
    <mergeCell ref="B28:G28"/>
    <mergeCell ref="B29:G29"/>
    <mergeCell ref="B30:G30"/>
    <mergeCell ref="B31:G31"/>
    <mergeCell ref="B32:G32"/>
    <mergeCell ref="B33:G33"/>
    <mergeCell ref="B35:G35"/>
    <mergeCell ref="B36:G36"/>
    <mergeCell ref="B37:G37"/>
    <mergeCell ref="B38:G38"/>
    <mergeCell ref="B39:G39"/>
    <mergeCell ref="B44:G44"/>
    <mergeCell ref="B45:G45"/>
    <mergeCell ref="B40:G40"/>
    <mergeCell ref="B41:G41"/>
    <mergeCell ref="B42:G42"/>
    <mergeCell ref="B43:G43"/>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0">
    <pageSetUpPr fitToPage="1"/>
  </sheetPr>
  <dimension ref="A1:H1433"/>
  <sheetViews>
    <sheetView workbookViewId="0">
      <selection activeCell="B25" sqref="B25:G25"/>
    </sheetView>
  </sheetViews>
  <sheetFormatPr defaultRowHeight="12.5" x14ac:dyDescent="0.25"/>
  <cols>
    <col min="1" max="1" width="6.7265625" customWidth="1"/>
    <col min="7" max="7" width="14.26953125" customWidth="1"/>
    <col min="8" max="8" width="19.26953125" customWidth="1"/>
  </cols>
  <sheetData>
    <row r="1" spans="1:8" x14ac:dyDescent="0.25">
      <c r="A1" s="619">
        <f>Title!B12</f>
        <v>0</v>
      </c>
      <c r="B1" s="2"/>
      <c r="C1" s="2"/>
      <c r="D1" s="2"/>
      <c r="E1" s="2"/>
      <c r="F1" s="2"/>
      <c r="G1" s="2"/>
      <c r="H1" s="626" t="str">
        <f>'82'!H1</f>
        <v>For The Year Ended</v>
      </c>
    </row>
    <row r="2" spans="1:8" ht="13" thickBot="1" x14ac:dyDescent="0.3">
      <c r="A2" t="s">
        <v>8</v>
      </c>
      <c r="B2" s="2"/>
      <c r="C2" s="2"/>
      <c r="D2" s="2"/>
      <c r="E2" s="2"/>
      <c r="F2" s="2"/>
      <c r="G2" s="2"/>
      <c r="H2" s="165">
        <f>'41'!H2</f>
        <v>45657</v>
      </c>
    </row>
    <row r="4" spans="1:8" ht="13" x14ac:dyDescent="0.3">
      <c r="A4" s="895" t="s">
        <v>1948</v>
      </c>
      <c r="B4" s="895"/>
      <c r="C4" s="895"/>
      <c r="D4" s="895"/>
      <c r="E4" s="895"/>
      <c r="F4" s="895"/>
      <c r="G4" s="895"/>
      <c r="H4" s="895"/>
    </row>
    <row r="5" spans="1:8" ht="13" thickBot="1" x14ac:dyDescent="0.3">
      <c r="A5" s="1509"/>
      <c r="B5" s="1509"/>
      <c r="C5" s="1509"/>
      <c r="D5" s="1509"/>
      <c r="E5" s="1509"/>
      <c r="F5" s="1509"/>
      <c r="G5" s="1509"/>
      <c r="H5" s="1509"/>
    </row>
    <row r="6" spans="1:8" ht="25.5" thickBot="1" x14ac:dyDescent="0.3">
      <c r="A6" s="65" t="s">
        <v>759</v>
      </c>
      <c r="B6" s="1509" t="s">
        <v>760</v>
      </c>
      <c r="C6" s="1509"/>
      <c r="D6" s="1509"/>
      <c r="E6" s="1509"/>
      <c r="F6" s="1509"/>
      <c r="G6" s="1509"/>
      <c r="H6" s="31" t="s">
        <v>761</v>
      </c>
    </row>
    <row r="7" spans="1:8" ht="24.75" customHeight="1" x14ac:dyDescent="0.25">
      <c r="A7" s="25">
        <v>729</v>
      </c>
      <c r="B7" s="897" t="s">
        <v>1073</v>
      </c>
      <c r="C7" s="981"/>
      <c r="D7" s="981"/>
      <c r="E7" s="981"/>
      <c r="F7" s="981"/>
      <c r="G7" s="898"/>
      <c r="H7" s="229">
        <v>0</v>
      </c>
    </row>
    <row r="8" spans="1:8" ht="15.65" customHeight="1" x14ac:dyDescent="0.25">
      <c r="A8" s="90">
        <v>730</v>
      </c>
      <c r="B8" s="905" t="s">
        <v>1074</v>
      </c>
      <c r="C8" s="1126"/>
      <c r="D8" s="1126"/>
      <c r="E8" s="1126"/>
      <c r="F8" s="1126"/>
      <c r="G8" s="906"/>
      <c r="H8" s="248">
        <v>0</v>
      </c>
    </row>
    <row r="9" spans="1:8" ht="15.65" customHeight="1" x14ac:dyDescent="0.25">
      <c r="A9" s="25">
        <v>731</v>
      </c>
      <c r="B9" s="897" t="s">
        <v>1075</v>
      </c>
      <c r="C9" s="981"/>
      <c r="D9" s="981"/>
      <c r="E9" s="981"/>
      <c r="F9" s="981"/>
      <c r="G9" s="898"/>
      <c r="H9" s="229">
        <v>0</v>
      </c>
    </row>
    <row r="10" spans="1:8" ht="15.65" customHeight="1" x14ac:dyDescent="0.25">
      <c r="A10" s="90">
        <v>732</v>
      </c>
      <c r="B10" s="905" t="s">
        <v>1076</v>
      </c>
      <c r="C10" s="1126"/>
      <c r="D10" s="1126"/>
      <c r="E10" s="1126"/>
      <c r="F10" s="1126"/>
      <c r="G10" s="906"/>
      <c r="H10" s="248">
        <v>0</v>
      </c>
    </row>
    <row r="11" spans="1:8" ht="15.65" customHeight="1" x14ac:dyDescent="0.25">
      <c r="A11" s="25">
        <v>733</v>
      </c>
      <c r="B11" s="897" t="s">
        <v>1077</v>
      </c>
      <c r="C11" s="981"/>
      <c r="D11" s="981"/>
      <c r="E11" s="981"/>
      <c r="F11" s="981"/>
      <c r="G11" s="898"/>
      <c r="H11" s="229">
        <v>0</v>
      </c>
    </row>
    <row r="12" spans="1:8" ht="15.65" customHeight="1" x14ac:dyDescent="0.25">
      <c r="A12" s="90">
        <v>734</v>
      </c>
      <c r="B12" s="905" t="s">
        <v>1078</v>
      </c>
      <c r="C12" s="1126"/>
      <c r="D12" s="1126"/>
      <c r="E12" s="1126"/>
      <c r="F12" s="1126"/>
      <c r="G12" s="906"/>
      <c r="H12" s="248">
        <v>0</v>
      </c>
    </row>
    <row r="13" spans="1:8" ht="15.65" customHeight="1" x14ac:dyDescent="0.25">
      <c r="A13" s="25">
        <v>735</v>
      </c>
      <c r="B13" s="897" t="s">
        <v>1079</v>
      </c>
      <c r="C13" s="981"/>
      <c r="D13" s="981"/>
      <c r="E13" s="981"/>
      <c r="F13" s="981"/>
      <c r="G13" s="898"/>
      <c r="H13" s="248">
        <v>0</v>
      </c>
    </row>
    <row r="14" spans="1:8" ht="15.65" customHeight="1" thickBot="1" x14ac:dyDescent="0.3">
      <c r="A14" s="90">
        <v>736</v>
      </c>
      <c r="B14" s="905" t="s">
        <v>1080</v>
      </c>
      <c r="C14" s="1126"/>
      <c r="D14" s="1126"/>
      <c r="E14" s="1126"/>
      <c r="F14" s="1126"/>
      <c r="G14" s="906"/>
      <c r="H14" s="249">
        <v>0</v>
      </c>
    </row>
    <row r="15" spans="1:8" ht="15.65" customHeight="1" thickBot="1" x14ac:dyDescent="0.35">
      <c r="A15" s="90"/>
      <c r="B15" s="903" t="s">
        <v>1612</v>
      </c>
      <c r="C15" s="1130"/>
      <c r="D15" s="1130"/>
      <c r="E15" s="1130"/>
      <c r="F15" s="1130"/>
      <c r="G15" s="904"/>
      <c r="H15" s="250">
        <f>H7+H8+H9+H10+H11+H12+H13+H14+'68'!I25+'68'!I26+'68'!I27+'68'!I28+'68'!I29+'68'!I30+'68'!I31+'68'!I32+'68'!I33+'68'!I35+'68'!I36+'68'!I37+'68'!I38+'68'!I39+'68'!I40+'68'!I42+'68'!I43+'68'!I44+'68'!I45</f>
        <v>0</v>
      </c>
    </row>
    <row r="16" spans="1:8" ht="18.75" customHeight="1" x14ac:dyDescent="0.25">
      <c r="A16" s="25"/>
      <c r="B16" s="897" t="s">
        <v>1081</v>
      </c>
      <c r="C16" s="981"/>
      <c r="D16" s="981"/>
      <c r="E16" s="981"/>
      <c r="F16" s="981"/>
      <c r="G16" s="898"/>
      <c r="H16" s="251"/>
    </row>
    <row r="17" spans="1:8" ht="15.65" customHeight="1" x14ac:dyDescent="0.25">
      <c r="A17" s="90">
        <v>740</v>
      </c>
      <c r="B17" s="905" t="s">
        <v>1614</v>
      </c>
      <c r="C17" s="1126"/>
      <c r="D17" s="1126"/>
      <c r="E17" s="1126"/>
      <c r="F17" s="1126"/>
      <c r="G17" s="906"/>
      <c r="H17" s="248">
        <v>0</v>
      </c>
    </row>
    <row r="18" spans="1:8" ht="15.65" customHeight="1" x14ac:dyDescent="0.25">
      <c r="A18" s="25">
        <v>741</v>
      </c>
      <c r="B18" s="897" t="s">
        <v>1615</v>
      </c>
      <c r="C18" s="981"/>
      <c r="D18" s="981"/>
      <c r="E18" s="981"/>
      <c r="F18" s="981"/>
      <c r="G18" s="898"/>
      <c r="H18" s="248">
        <v>0</v>
      </c>
    </row>
    <row r="19" spans="1:8" ht="15.65" customHeight="1" thickBot="1" x14ac:dyDescent="0.3">
      <c r="A19" s="90">
        <v>742</v>
      </c>
      <c r="B19" s="905" t="s">
        <v>1082</v>
      </c>
      <c r="C19" s="1126"/>
      <c r="D19" s="1126"/>
      <c r="E19" s="1126"/>
      <c r="F19" s="1126"/>
      <c r="G19" s="906"/>
      <c r="H19" s="249">
        <v>0</v>
      </c>
    </row>
    <row r="20" spans="1:8" ht="15.65" customHeight="1" thickBot="1" x14ac:dyDescent="0.35">
      <c r="A20" s="25"/>
      <c r="B20" s="923" t="s">
        <v>1638</v>
      </c>
      <c r="C20" s="1131"/>
      <c r="D20" s="1131"/>
      <c r="E20" s="1131"/>
      <c r="F20" s="1131"/>
      <c r="G20" s="924"/>
      <c r="H20" s="250">
        <f>SUM(H17:H19)</f>
        <v>0</v>
      </c>
    </row>
    <row r="21" spans="1:8" ht="15.65" customHeight="1" thickBot="1" x14ac:dyDescent="0.35">
      <c r="A21" s="90"/>
      <c r="B21" s="903" t="s">
        <v>1639</v>
      </c>
      <c r="C21" s="1130"/>
      <c r="D21" s="1130"/>
      <c r="E21" s="1130"/>
      <c r="F21" s="1130"/>
      <c r="G21" s="904"/>
      <c r="H21" s="231">
        <f>H15+H20</f>
        <v>0</v>
      </c>
    </row>
    <row r="22" spans="1:8" ht="15.65" customHeight="1" thickBot="1" x14ac:dyDescent="0.35">
      <c r="A22" s="25"/>
      <c r="B22" s="923" t="s">
        <v>1640</v>
      </c>
      <c r="C22" s="1131"/>
      <c r="D22" s="1131"/>
      <c r="E22" s="1131"/>
      <c r="F22" s="1131"/>
      <c r="G22" s="924"/>
      <c r="H22" s="255">
        <f>H21+'68'!I22</f>
        <v>0</v>
      </c>
    </row>
    <row r="23" spans="1:8" ht="15.65" customHeight="1" thickTop="1" x14ac:dyDescent="0.25">
      <c r="A23" s="46"/>
      <c r="B23" s="905"/>
      <c r="C23" s="1126"/>
      <c r="D23" s="1126"/>
      <c r="E23" s="1126"/>
      <c r="F23" s="1126"/>
      <c r="G23" s="906"/>
      <c r="H23" s="256"/>
    </row>
    <row r="24" spans="1:8" ht="15.65" customHeight="1" x14ac:dyDescent="0.3">
      <c r="A24" s="1061"/>
      <c r="B24" s="895" t="s">
        <v>1642</v>
      </c>
      <c r="C24" s="895"/>
      <c r="D24" s="895"/>
      <c r="E24" s="895"/>
      <c r="F24" s="895"/>
      <c r="G24" s="895"/>
      <c r="H24" s="1626"/>
    </row>
    <row r="25" spans="1:8" ht="15.65" customHeight="1" x14ac:dyDescent="0.3">
      <c r="A25" s="911"/>
      <c r="B25" s="895" t="s">
        <v>1643</v>
      </c>
      <c r="C25" s="895"/>
      <c r="D25" s="895"/>
      <c r="E25" s="895"/>
      <c r="F25" s="895"/>
      <c r="G25" s="895"/>
      <c r="H25" s="1258"/>
    </row>
    <row r="26" spans="1:8" ht="23.25" customHeight="1" x14ac:dyDescent="0.25">
      <c r="A26" s="27"/>
      <c r="B26" s="905" t="s">
        <v>1613</v>
      </c>
      <c r="C26" s="1126"/>
      <c r="D26" s="1126"/>
      <c r="E26" s="1126"/>
      <c r="F26" s="1126"/>
      <c r="G26" s="906"/>
      <c r="H26" s="247"/>
    </row>
    <row r="27" spans="1:8" ht="15.65" customHeight="1" x14ac:dyDescent="0.25">
      <c r="A27" s="25">
        <v>750</v>
      </c>
      <c r="B27" s="897" t="s">
        <v>1607</v>
      </c>
      <c r="C27" s="981"/>
      <c r="D27" s="981"/>
      <c r="E27" s="981"/>
      <c r="F27" s="981"/>
      <c r="G27" s="898"/>
      <c r="H27" s="229">
        <v>0</v>
      </c>
    </row>
    <row r="28" spans="1:8" ht="15.65" customHeight="1" x14ac:dyDescent="0.25">
      <c r="A28" s="90">
        <v>751</v>
      </c>
      <c r="B28" s="905" t="s">
        <v>1644</v>
      </c>
      <c r="C28" s="1126"/>
      <c r="D28" s="1126"/>
      <c r="E28" s="1126"/>
      <c r="F28" s="1126"/>
      <c r="G28" s="906"/>
      <c r="H28" s="248">
        <v>0</v>
      </c>
    </row>
    <row r="29" spans="1:8" ht="15.65" customHeight="1" x14ac:dyDescent="0.25">
      <c r="A29" s="25">
        <v>752</v>
      </c>
      <c r="B29" s="897" t="s">
        <v>1645</v>
      </c>
      <c r="C29" s="981"/>
      <c r="D29" s="981"/>
      <c r="E29" s="981"/>
      <c r="F29" s="981"/>
      <c r="G29" s="898"/>
      <c r="H29" s="229">
        <v>0</v>
      </c>
    </row>
    <row r="30" spans="1:8" ht="15.65" customHeight="1" x14ac:dyDescent="0.25">
      <c r="A30" s="90">
        <v>753</v>
      </c>
      <c r="B30" s="905" t="s">
        <v>1646</v>
      </c>
      <c r="C30" s="1126"/>
      <c r="D30" s="1126"/>
      <c r="E30" s="1126"/>
      <c r="F30" s="1126"/>
      <c r="G30" s="906"/>
      <c r="H30" s="248">
        <v>0</v>
      </c>
    </row>
    <row r="31" spans="1:8" ht="15.65" customHeight="1" x14ac:dyDescent="0.25">
      <c r="A31" s="90">
        <v>754</v>
      </c>
      <c r="B31" s="905" t="s">
        <v>889</v>
      </c>
      <c r="C31" s="1126"/>
      <c r="D31" s="1126"/>
      <c r="E31" s="1126"/>
      <c r="F31" s="1126"/>
      <c r="G31" s="906"/>
      <c r="H31" s="248">
        <v>0</v>
      </c>
    </row>
    <row r="32" spans="1:8" ht="15.65" customHeight="1" x14ac:dyDescent="0.25">
      <c r="A32" s="25">
        <v>755</v>
      </c>
      <c r="B32" s="897" t="s">
        <v>1647</v>
      </c>
      <c r="C32" s="981"/>
      <c r="D32" s="981"/>
      <c r="E32" s="981"/>
      <c r="F32" s="981"/>
      <c r="G32" s="898"/>
      <c r="H32" s="229">
        <v>0</v>
      </c>
    </row>
    <row r="33" spans="1:8" ht="15.65" customHeight="1" x14ac:dyDescent="0.25">
      <c r="A33" s="90">
        <v>756</v>
      </c>
      <c r="B33" s="905" t="s">
        <v>1648</v>
      </c>
      <c r="C33" s="1126"/>
      <c r="D33" s="1126"/>
      <c r="E33" s="1126"/>
      <c r="F33" s="1126"/>
      <c r="G33" s="906"/>
      <c r="H33" s="248">
        <v>0</v>
      </c>
    </row>
    <row r="34" spans="1:8" ht="15.65" customHeight="1" x14ac:dyDescent="0.25">
      <c r="A34" s="90">
        <v>757</v>
      </c>
      <c r="B34" s="897" t="s">
        <v>1076</v>
      </c>
      <c r="C34" s="981"/>
      <c r="D34" s="981"/>
      <c r="E34" s="981"/>
      <c r="F34" s="981"/>
      <c r="G34" s="898"/>
      <c r="H34" s="248">
        <v>0</v>
      </c>
    </row>
    <row r="35" spans="1:8" ht="15.65" customHeight="1" x14ac:dyDescent="0.25">
      <c r="A35" s="25">
        <v>758</v>
      </c>
      <c r="B35" s="905" t="s">
        <v>890</v>
      </c>
      <c r="C35" s="1126"/>
      <c r="D35" s="1126"/>
      <c r="E35" s="1126"/>
      <c r="F35" s="1126"/>
      <c r="G35" s="906"/>
      <c r="H35" s="229">
        <v>0</v>
      </c>
    </row>
    <row r="36" spans="1:8" ht="15.65" customHeight="1" x14ac:dyDescent="0.25">
      <c r="A36" s="90">
        <v>759</v>
      </c>
      <c r="B36" s="905" t="s">
        <v>1649</v>
      </c>
      <c r="C36" s="1126"/>
      <c r="D36" s="1126"/>
      <c r="E36" s="1126"/>
      <c r="F36" s="1126"/>
      <c r="G36" s="906"/>
      <c r="H36" s="248">
        <v>0</v>
      </c>
    </row>
    <row r="37" spans="1:8" ht="15.65" customHeight="1" thickBot="1" x14ac:dyDescent="0.3">
      <c r="A37" s="90">
        <v>760</v>
      </c>
      <c r="B37" s="897" t="s">
        <v>1080</v>
      </c>
      <c r="C37" s="981"/>
      <c r="D37" s="981"/>
      <c r="E37" s="981"/>
      <c r="F37" s="981"/>
      <c r="G37" s="898"/>
      <c r="H37" s="249">
        <v>0</v>
      </c>
    </row>
    <row r="38" spans="1:8" ht="15.65" customHeight="1" thickBot="1" x14ac:dyDescent="0.35">
      <c r="A38" s="90"/>
      <c r="B38" s="903" t="s">
        <v>1612</v>
      </c>
      <c r="C38" s="1130"/>
      <c r="D38" s="1130"/>
      <c r="E38" s="1130"/>
      <c r="F38" s="1130"/>
      <c r="G38" s="904"/>
      <c r="H38" s="250">
        <f>SUM(H27:H37)</f>
        <v>0</v>
      </c>
    </row>
    <row r="39" spans="1:8" ht="23.25" customHeight="1" x14ac:dyDescent="0.25">
      <c r="A39" s="90"/>
      <c r="B39" s="905" t="s">
        <v>1081</v>
      </c>
      <c r="C39" s="1126"/>
      <c r="D39" s="1126"/>
      <c r="E39" s="1126"/>
      <c r="F39" s="1126"/>
      <c r="G39" s="906"/>
      <c r="H39" s="247"/>
    </row>
    <row r="40" spans="1:8" ht="15.65" customHeight="1" x14ac:dyDescent="0.25">
      <c r="A40" s="25">
        <v>761</v>
      </c>
      <c r="B40" s="897" t="s">
        <v>1614</v>
      </c>
      <c r="C40" s="981"/>
      <c r="D40" s="981"/>
      <c r="E40" s="981"/>
      <c r="F40" s="981"/>
      <c r="G40" s="898"/>
      <c r="H40" s="229">
        <v>0</v>
      </c>
    </row>
    <row r="41" spans="1:8" ht="15.65" customHeight="1" x14ac:dyDescent="0.25">
      <c r="A41" s="90">
        <v>762</v>
      </c>
      <c r="B41" s="905" t="s">
        <v>1615</v>
      </c>
      <c r="C41" s="1126"/>
      <c r="D41" s="1126"/>
      <c r="E41" s="1126"/>
      <c r="F41" s="1126"/>
      <c r="G41" s="906"/>
      <c r="H41" s="248">
        <v>0</v>
      </c>
    </row>
    <row r="42" spans="1:8" ht="15.65" customHeight="1" x14ac:dyDescent="0.25">
      <c r="A42" s="25">
        <v>763</v>
      </c>
      <c r="B42" s="897" t="s">
        <v>1650</v>
      </c>
      <c r="C42" s="981"/>
      <c r="D42" s="981"/>
      <c r="E42" s="981"/>
      <c r="F42" s="981"/>
      <c r="G42" s="898"/>
      <c r="H42" s="229">
        <v>0</v>
      </c>
    </row>
    <row r="43" spans="1:8" ht="15.65" customHeight="1" x14ac:dyDescent="0.25">
      <c r="A43" s="90">
        <v>764</v>
      </c>
      <c r="B43" s="905" t="s">
        <v>1651</v>
      </c>
      <c r="C43" s="1126"/>
      <c r="D43" s="1126"/>
      <c r="E43" s="1126"/>
      <c r="F43" s="1126"/>
      <c r="G43" s="906"/>
      <c r="H43" s="248">
        <v>0</v>
      </c>
    </row>
    <row r="44" spans="1:8" ht="15.65" customHeight="1" x14ac:dyDescent="0.25">
      <c r="A44" s="25">
        <v>765</v>
      </c>
      <c r="B44" s="897" t="s">
        <v>1652</v>
      </c>
      <c r="C44" s="981"/>
      <c r="D44" s="981"/>
      <c r="E44" s="981"/>
      <c r="F44" s="981"/>
      <c r="G44" s="898"/>
      <c r="H44" s="229">
        <v>0</v>
      </c>
    </row>
    <row r="45" spans="1:8" ht="15.65" customHeight="1" x14ac:dyDescent="0.25">
      <c r="A45" s="90">
        <v>766</v>
      </c>
      <c r="B45" s="905" t="s">
        <v>1653</v>
      </c>
      <c r="C45" s="1126"/>
      <c r="D45" s="1126"/>
      <c r="E45" s="1126"/>
      <c r="F45" s="1126"/>
      <c r="G45" s="906"/>
      <c r="H45" s="248">
        <v>0</v>
      </c>
    </row>
    <row r="46" spans="1:8" ht="15.65" customHeight="1" thickBot="1" x14ac:dyDescent="0.3">
      <c r="A46" s="31">
        <v>767</v>
      </c>
      <c r="B46" s="1166" t="s">
        <v>1654</v>
      </c>
      <c r="C46" s="1167"/>
      <c r="D46" s="1167"/>
      <c r="E46" s="1167"/>
      <c r="F46" s="1167"/>
      <c r="G46" s="1168"/>
      <c r="H46" s="249">
        <v>0</v>
      </c>
    </row>
    <row r="47" spans="1:8" ht="13" x14ac:dyDescent="0.3">
      <c r="A47" s="1112" t="s">
        <v>1706</v>
      </c>
      <c r="B47" s="1112"/>
      <c r="C47" s="1112"/>
      <c r="D47" s="1112"/>
      <c r="E47" s="1112"/>
      <c r="F47" s="1112"/>
      <c r="G47" s="1112"/>
      <c r="H47" s="111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sheetData>
  <mergeCells count="46">
    <mergeCell ref="H24:H25"/>
    <mergeCell ref="A24:A25"/>
    <mergeCell ref="B26:G26"/>
    <mergeCell ref="B27:G27"/>
    <mergeCell ref="B39:G39"/>
    <mergeCell ref="B40:G40"/>
    <mergeCell ref="B41:G41"/>
    <mergeCell ref="B42:G42"/>
    <mergeCell ref="B28:G28"/>
    <mergeCell ref="B29:G29"/>
    <mergeCell ref="B37:G37"/>
    <mergeCell ref="B38:G38"/>
    <mergeCell ref="B30:G30"/>
    <mergeCell ref="B32:G32"/>
    <mergeCell ref="B33:G33"/>
    <mergeCell ref="B34:G34"/>
    <mergeCell ref="B31:G31"/>
    <mergeCell ref="B36:G36"/>
    <mergeCell ref="B35:G35"/>
    <mergeCell ref="A47:H47"/>
    <mergeCell ref="B43:G43"/>
    <mergeCell ref="B44:G44"/>
    <mergeCell ref="B45:G45"/>
    <mergeCell ref="B46:G46"/>
    <mergeCell ref="B23:G23"/>
    <mergeCell ref="B24:G24"/>
    <mergeCell ref="B25:G25"/>
    <mergeCell ref="B19:G19"/>
    <mergeCell ref="B20:G20"/>
    <mergeCell ref="B21:G21"/>
    <mergeCell ref="B22:G22"/>
    <mergeCell ref="B16:G16"/>
    <mergeCell ref="B17:G17"/>
    <mergeCell ref="B18:G18"/>
    <mergeCell ref="B12:G12"/>
    <mergeCell ref="B13:G13"/>
    <mergeCell ref="B14:G14"/>
    <mergeCell ref="B15:G15"/>
    <mergeCell ref="B8:G8"/>
    <mergeCell ref="B9:G9"/>
    <mergeCell ref="B10:G10"/>
    <mergeCell ref="B11:G11"/>
    <mergeCell ref="A4:H4"/>
    <mergeCell ref="B6:G6"/>
    <mergeCell ref="B7:G7"/>
    <mergeCell ref="A5:H5"/>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1">
    <pageSetUpPr fitToPage="1"/>
  </sheetPr>
  <dimension ref="A1:H1533"/>
  <sheetViews>
    <sheetView workbookViewId="0">
      <selection activeCell="C2" sqref="C2"/>
    </sheetView>
  </sheetViews>
  <sheetFormatPr defaultRowHeight="12.5" x14ac:dyDescent="0.25"/>
  <cols>
    <col min="1" max="1" width="9" customWidth="1"/>
    <col min="7" max="7" width="13" customWidth="1"/>
    <col min="8" max="8" width="21.7265625" customWidth="1"/>
  </cols>
  <sheetData>
    <row r="1" spans="1:8" x14ac:dyDescent="0.25">
      <c r="A1" s="619">
        <f>Title!B12</f>
        <v>0</v>
      </c>
      <c r="B1" s="2"/>
      <c r="C1" s="2"/>
      <c r="D1" s="2"/>
      <c r="E1" s="2"/>
      <c r="F1" s="2"/>
      <c r="G1" s="2"/>
      <c r="H1" s="626" t="str">
        <f>'82'!H1</f>
        <v>For The Year Ended</v>
      </c>
    </row>
    <row r="2" spans="1:8" ht="13" thickBot="1" x14ac:dyDescent="0.3">
      <c r="A2" t="s">
        <v>8</v>
      </c>
      <c r="B2" s="2"/>
      <c r="C2" s="2"/>
      <c r="D2" s="2"/>
      <c r="E2" s="2"/>
      <c r="F2" s="2"/>
      <c r="G2" s="2"/>
      <c r="H2" s="165">
        <f>'41'!H2</f>
        <v>45657</v>
      </c>
    </row>
    <row r="3" spans="1:8" ht="13" x14ac:dyDescent="0.3">
      <c r="A3" s="895" t="s">
        <v>1948</v>
      </c>
      <c r="B3" s="895"/>
      <c r="C3" s="895"/>
      <c r="D3" s="895"/>
      <c r="E3" s="895"/>
      <c r="F3" s="895"/>
      <c r="G3" s="895"/>
      <c r="H3" s="895"/>
    </row>
    <row r="4" spans="1:8" ht="13" thickBot="1" x14ac:dyDescent="0.3">
      <c r="A4" s="1509"/>
      <c r="B4" s="1509"/>
      <c r="C4" s="1509"/>
      <c r="D4" s="1509"/>
      <c r="E4" s="1509"/>
      <c r="F4" s="1509"/>
      <c r="G4" s="1509"/>
      <c r="H4" s="1509"/>
    </row>
    <row r="5" spans="1:8" ht="25.5" thickBot="1" x14ac:dyDescent="0.3">
      <c r="A5" s="68" t="s">
        <v>759</v>
      </c>
      <c r="B5" s="1213" t="s">
        <v>760</v>
      </c>
      <c r="C5" s="1213"/>
      <c r="D5" s="1213"/>
      <c r="E5" s="1213"/>
      <c r="F5" s="1213"/>
      <c r="G5" s="1213"/>
      <c r="H5" s="91" t="s">
        <v>761</v>
      </c>
    </row>
    <row r="6" spans="1:8" ht="21.4" customHeight="1" x14ac:dyDescent="0.25">
      <c r="A6" s="27">
        <v>768</v>
      </c>
      <c r="B6" s="907" t="s">
        <v>1784</v>
      </c>
      <c r="C6" s="1127"/>
      <c r="D6" s="1127"/>
      <c r="E6" s="1127"/>
      <c r="F6" s="1127"/>
      <c r="G6" s="908"/>
      <c r="H6" s="254">
        <v>0</v>
      </c>
    </row>
    <row r="7" spans="1:8" ht="15.65" customHeight="1" thickBot="1" x14ac:dyDescent="0.3">
      <c r="A7" s="25">
        <v>769</v>
      </c>
      <c r="B7" s="897" t="s">
        <v>1670</v>
      </c>
      <c r="C7" s="981"/>
      <c r="D7" s="981"/>
      <c r="E7" s="981"/>
      <c r="F7" s="981"/>
      <c r="G7" s="898"/>
      <c r="H7" s="249">
        <v>0</v>
      </c>
    </row>
    <row r="8" spans="1:8" ht="15.65" customHeight="1" thickBot="1" x14ac:dyDescent="0.35">
      <c r="A8" s="90"/>
      <c r="B8" s="903" t="s">
        <v>1638</v>
      </c>
      <c r="C8" s="1130"/>
      <c r="D8" s="1130"/>
      <c r="E8" s="1130"/>
      <c r="F8" s="1130"/>
      <c r="G8" s="904"/>
      <c r="H8" s="250">
        <f>'69'!H40+'69'!H41+'69'!H42+'69'!H43+'69'!H44+'69'!H45+'69'!H46+'70'!H6+'70'!H7</f>
        <v>0</v>
      </c>
    </row>
    <row r="9" spans="1:8" ht="15.65" customHeight="1" thickBot="1" x14ac:dyDescent="0.35">
      <c r="A9" s="46"/>
      <c r="B9" s="903" t="s">
        <v>1655</v>
      </c>
      <c r="C9" s="1130"/>
      <c r="D9" s="1130"/>
      <c r="E9" s="1130"/>
      <c r="F9" s="1130"/>
      <c r="G9" s="904"/>
      <c r="H9" s="255">
        <f>H8+'69'!H38</f>
        <v>0</v>
      </c>
    </row>
    <row r="10" spans="1:8" ht="18.75" customHeight="1" thickTop="1" x14ac:dyDescent="0.3">
      <c r="A10" s="189"/>
      <c r="B10" s="895" t="s">
        <v>157</v>
      </c>
      <c r="C10" s="895"/>
      <c r="D10" s="895"/>
      <c r="E10" s="895"/>
      <c r="F10" s="895"/>
      <c r="G10" s="895"/>
      <c r="H10" s="252"/>
    </row>
    <row r="11" spans="1:8" ht="18.75" customHeight="1" x14ac:dyDescent="0.25">
      <c r="A11" s="27"/>
      <c r="B11" s="905" t="s">
        <v>1613</v>
      </c>
      <c r="C11" s="1126"/>
      <c r="D11" s="1126"/>
      <c r="E11" s="1126"/>
      <c r="F11" s="1126"/>
      <c r="G11" s="906"/>
      <c r="H11" s="247"/>
    </row>
    <row r="12" spans="1:8" ht="15.65" customHeight="1" x14ac:dyDescent="0.25">
      <c r="A12" s="25">
        <v>770</v>
      </c>
      <c r="B12" s="897" t="s">
        <v>1607</v>
      </c>
      <c r="C12" s="981"/>
      <c r="D12" s="981"/>
      <c r="E12" s="981"/>
      <c r="F12" s="981"/>
      <c r="G12" s="898"/>
      <c r="H12" s="229">
        <v>0</v>
      </c>
    </row>
    <row r="13" spans="1:8" ht="15.65" customHeight="1" x14ac:dyDescent="0.25">
      <c r="A13" s="90">
        <v>771</v>
      </c>
      <c r="B13" s="905" t="s">
        <v>1608</v>
      </c>
      <c r="C13" s="1126"/>
      <c r="D13" s="1126"/>
      <c r="E13" s="1126"/>
      <c r="F13" s="1126"/>
      <c r="G13" s="906"/>
      <c r="H13" s="248">
        <v>0</v>
      </c>
    </row>
    <row r="14" spans="1:8" ht="15.65" customHeight="1" x14ac:dyDescent="0.25">
      <c r="A14" s="25">
        <v>772</v>
      </c>
      <c r="B14" s="897" t="s">
        <v>1656</v>
      </c>
      <c r="C14" s="981"/>
      <c r="D14" s="981"/>
      <c r="E14" s="981"/>
      <c r="F14" s="981"/>
      <c r="G14" s="898"/>
      <c r="H14" s="229">
        <v>0</v>
      </c>
    </row>
    <row r="15" spans="1:8" ht="15.65" customHeight="1" x14ac:dyDescent="0.25">
      <c r="A15" s="90">
        <v>773</v>
      </c>
      <c r="B15" s="905" t="s">
        <v>1657</v>
      </c>
      <c r="C15" s="1126"/>
      <c r="D15" s="1126"/>
      <c r="E15" s="1126"/>
      <c r="F15" s="1126"/>
      <c r="G15" s="906"/>
      <c r="H15" s="248">
        <v>0</v>
      </c>
    </row>
    <row r="16" spans="1:8" ht="15.65" customHeight="1" x14ac:dyDescent="0.25">
      <c r="A16" s="25">
        <v>774</v>
      </c>
      <c r="B16" s="897" t="s">
        <v>1658</v>
      </c>
      <c r="C16" s="981"/>
      <c r="D16" s="981"/>
      <c r="E16" s="981"/>
      <c r="F16" s="981"/>
      <c r="G16" s="898"/>
      <c r="H16" s="229">
        <v>0</v>
      </c>
    </row>
    <row r="17" spans="1:8" ht="15.65" customHeight="1" x14ac:dyDescent="0.25">
      <c r="A17" s="90">
        <v>775</v>
      </c>
      <c r="B17" s="905" t="s">
        <v>1659</v>
      </c>
      <c r="C17" s="1126"/>
      <c r="D17" s="1126"/>
      <c r="E17" s="1126"/>
      <c r="F17" s="1126"/>
      <c r="G17" s="906"/>
      <c r="H17" s="248">
        <v>0</v>
      </c>
    </row>
    <row r="18" spans="1:8" ht="15.65" customHeight="1" x14ac:dyDescent="0.25">
      <c r="A18" s="90">
        <v>776</v>
      </c>
      <c r="B18" s="905" t="s">
        <v>1660</v>
      </c>
      <c r="C18" s="1126"/>
      <c r="D18" s="1126"/>
      <c r="E18" s="1126"/>
      <c r="F18" s="1126"/>
      <c r="G18" s="906"/>
      <c r="H18" s="248">
        <v>0</v>
      </c>
    </row>
    <row r="19" spans="1:8" ht="15.65" customHeight="1" x14ac:dyDescent="0.25">
      <c r="A19" s="27">
        <v>777</v>
      </c>
      <c r="B19" s="907" t="s">
        <v>1661</v>
      </c>
      <c r="C19" s="1127"/>
      <c r="D19" s="1127"/>
      <c r="E19" s="1127"/>
      <c r="F19" s="1127"/>
      <c r="G19" s="908"/>
      <c r="H19" s="254">
        <v>0</v>
      </c>
    </row>
    <row r="20" spans="1:8" ht="15.65" customHeight="1" x14ac:dyDescent="0.25">
      <c r="A20" s="90">
        <v>778</v>
      </c>
      <c r="B20" s="905" t="s">
        <v>1662</v>
      </c>
      <c r="C20" s="1126"/>
      <c r="D20" s="1126"/>
      <c r="E20" s="1126"/>
      <c r="F20" s="1126"/>
      <c r="G20" s="906"/>
      <c r="H20" s="248">
        <v>0</v>
      </c>
    </row>
    <row r="21" spans="1:8" ht="15.65" customHeight="1" x14ac:dyDescent="0.25">
      <c r="A21" s="25">
        <v>779</v>
      </c>
      <c r="B21" s="897" t="s">
        <v>1663</v>
      </c>
      <c r="C21" s="981"/>
      <c r="D21" s="981"/>
      <c r="E21" s="981"/>
      <c r="F21" s="981"/>
      <c r="G21" s="898"/>
      <c r="H21" s="229">
        <v>0</v>
      </c>
    </row>
    <row r="22" spans="1:8" ht="15.65" customHeight="1" x14ac:dyDescent="0.25">
      <c r="A22" s="46">
        <v>780</v>
      </c>
      <c r="B22" s="1157" t="s">
        <v>1664</v>
      </c>
      <c r="C22" s="1128"/>
      <c r="D22" s="1128"/>
      <c r="E22" s="1128"/>
      <c r="F22" s="1128"/>
      <c r="G22" s="1129"/>
      <c r="H22" s="324">
        <v>0</v>
      </c>
    </row>
    <row r="23" spans="1:8" ht="15.65" customHeight="1" x14ac:dyDescent="0.25">
      <c r="A23" s="90">
        <v>781</v>
      </c>
      <c r="B23" s="905" t="s">
        <v>1785</v>
      </c>
      <c r="C23" s="1126"/>
      <c r="D23" s="1126"/>
      <c r="E23" s="1126"/>
      <c r="F23" s="1126"/>
      <c r="G23" s="906"/>
      <c r="H23" s="248">
        <v>0</v>
      </c>
    </row>
    <row r="24" spans="1:8" ht="15.65" customHeight="1" x14ac:dyDescent="0.25">
      <c r="A24" s="25">
        <v>782</v>
      </c>
      <c r="B24" s="897" t="s">
        <v>1665</v>
      </c>
      <c r="C24" s="981"/>
      <c r="D24" s="981"/>
      <c r="E24" s="981"/>
      <c r="F24" s="981"/>
      <c r="G24" s="898"/>
      <c r="H24" s="248">
        <v>0</v>
      </c>
    </row>
    <row r="25" spans="1:8" ht="15.65" customHeight="1" thickBot="1" x14ac:dyDescent="0.3">
      <c r="A25" s="90">
        <v>783</v>
      </c>
      <c r="B25" s="905" t="s">
        <v>1080</v>
      </c>
      <c r="C25" s="1126"/>
      <c r="D25" s="1126"/>
      <c r="E25" s="1126"/>
      <c r="F25" s="1126"/>
      <c r="G25" s="906"/>
      <c r="H25" s="249">
        <v>0</v>
      </c>
    </row>
    <row r="26" spans="1:8" ht="15.65" customHeight="1" thickBot="1" x14ac:dyDescent="0.35">
      <c r="A26" s="90"/>
      <c r="B26" s="903" t="s">
        <v>1612</v>
      </c>
      <c r="C26" s="1130"/>
      <c r="D26" s="1130"/>
      <c r="E26" s="1130"/>
      <c r="F26" s="1130"/>
      <c r="G26" s="904"/>
      <c r="H26" s="250">
        <f>SUM(H12:H25)</f>
        <v>0</v>
      </c>
    </row>
    <row r="27" spans="1:8" ht="22.5" customHeight="1" x14ac:dyDescent="0.25">
      <c r="A27" s="90"/>
      <c r="B27" s="905" t="s">
        <v>1081</v>
      </c>
      <c r="C27" s="1126"/>
      <c r="D27" s="1126"/>
      <c r="E27" s="1126"/>
      <c r="F27" s="1126"/>
      <c r="G27" s="906"/>
      <c r="H27" s="247"/>
    </row>
    <row r="28" spans="1:8" ht="15.65" customHeight="1" x14ac:dyDescent="0.25">
      <c r="A28" s="90">
        <v>784</v>
      </c>
      <c r="B28" s="905" t="s">
        <v>1614</v>
      </c>
      <c r="C28" s="1126"/>
      <c r="D28" s="1126"/>
      <c r="E28" s="1126"/>
      <c r="F28" s="1126"/>
      <c r="G28" s="906"/>
      <c r="H28" s="248">
        <v>0</v>
      </c>
    </row>
    <row r="29" spans="1:8" ht="15.65" customHeight="1" x14ac:dyDescent="0.25">
      <c r="A29" s="25">
        <v>785</v>
      </c>
      <c r="B29" s="897" t="s">
        <v>1615</v>
      </c>
      <c r="C29" s="981"/>
      <c r="D29" s="981"/>
      <c r="E29" s="981"/>
      <c r="F29" s="981"/>
      <c r="G29" s="898"/>
      <c r="H29" s="229">
        <v>0</v>
      </c>
    </row>
    <row r="30" spans="1:8" ht="15.65" customHeight="1" x14ac:dyDescent="0.25">
      <c r="A30" s="90">
        <v>786</v>
      </c>
      <c r="B30" s="905" t="s">
        <v>1666</v>
      </c>
      <c r="C30" s="1126"/>
      <c r="D30" s="1126"/>
      <c r="E30" s="1126"/>
      <c r="F30" s="1126"/>
      <c r="G30" s="906"/>
      <c r="H30" s="248">
        <v>0</v>
      </c>
    </row>
    <row r="31" spans="1:8" ht="15.65" customHeight="1" x14ac:dyDescent="0.25">
      <c r="A31" s="25">
        <v>787</v>
      </c>
      <c r="B31" s="897" t="s">
        <v>1667</v>
      </c>
      <c r="C31" s="981"/>
      <c r="D31" s="981"/>
      <c r="E31" s="981"/>
      <c r="F31" s="981"/>
      <c r="G31" s="898"/>
      <c r="H31" s="229">
        <v>0</v>
      </c>
    </row>
    <row r="32" spans="1:8" ht="15.65" customHeight="1" x14ac:dyDescent="0.25">
      <c r="A32" s="90">
        <v>788</v>
      </c>
      <c r="B32" s="905" t="s">
        <v>1668</v>
      </c>
      <c r="C32" s="1126"/>
      <c r="D32" s="1126"/>
      <c r="E32" s="1126"/>
      <c r="F32" s="1126"/>
      <c r="G32" s="906"/>
      <c r="H32" s="248">
        <v>0</v>
      </c>
    </row>
    <row r="33" spans="1:8" ht="15.65" customHeight="1" x14ac:dyDescent="0.25">
      <c r="A33" s="25">
        <v>789</v>
      </c>
      <c r="B33" s="897" t="s">
        <v>1786</v>
      </c>
      <c r="C33" s="981"/>
      <c r="D33" s="981"/>
      <c r="E33" s="981"/>
      <c r="F33" s="981"/>
      <c r="G33" s="898"/>
      <c r="H33" s="229">
        <v>0</v>
      </c>
    </row>
    <row r="34" spans="1:8" ht="15.65" customHeight="1" x14ac:dyDescent="0.25">
      <c r="A34" s="90">
        <v>790</v>
      </c>
      <c r="B34" s="905" t="s">
        <v>1669</v>
      </c>
      <c r="C34" s="1126"/>
      <c r="D34" s="1126"/>
      <c r="E34" s="1126"/>
      <c r="F34" s="1126"/>
      <c r="G34" s="906"/>
      <c r="H34" s="248">
        <v>0</v>
      </c>
    </row>
    <row r="35" spans="1:8" ht="15.65" customHeight="1" thickBot="1" x14ac:dyDescent="0.3">
      <c r="A35" s="190">
        <v>791</v>
      </c>
      <c r="B35" s="897" t="s">
        <v>1670</v>
      </c>
      <c r="C35" s="981"/>
      <c r="D35" s="981"/>
      <c r="E35" s="981"/>
      <c r="F35" s="981"/>
      <c r="G35" s="898"/>
      <c r="H35" s="249">
        <v>0</v>
      </c>
    </row>
    <row r="36" spans="1:8" ht="14.25" customHeight="1" thickBot="1" x14ac:dyDescent="0.35">
      <c r="A36" s="90"/>
      <c r="B36" s="903" t="s">
        <v>1638</v>
      </c>
      <c r="C36" s="1130"/>
      <c r="D36" s="1130"/>
      <c r="E36" s="1130"/>
      <c r="F36" s="1130"/>
      <c r="G36" s="904"/>
      <c r="H36" s="250">
        <f>SUM(H28:H35)</f>
        <v>0</v>
      </c>
    </row>
    <row r="37" spans="1:8" ht="15.65" customHeight="1" thickBot="1" x14ac:dyDescent="0.35">
      <c r="A37" s="90"/>
      <c r="B37" s="903" t="s">
        <v>1671</v>
      </c>
      <c r="C37" s="1130"/>
      <c r="D37" s="1130"/>
      <c r="E37" s="1130"/>
      <c r="F37" s="1130"/>
      <c r="G37" s="904"/>
      <c r="H37" s="255">
        <f>SUM(H26,H36)</f>
        <v>0</v>
      </c>
    </row>
    <row r="38" spans="1:8" ht="15.65" customHeight="1" thickTop="1" x14ac:dyDescent="0.25">
      <c r="A38" s="899"/>
      <c r="B38" s="895" t="s">
        <v>1672</v>
      </c>
      <c r="C38" s="895"/>
      <c r="D38" s="895"/>
      <c r="E38" s="895"/>
      <c r="F38" s="895"/>
      <c r="G38" s="895"/>
      <c r="H38" s="1397"/>
    </row>
    <row r="39" spans="1:8" ht="10.5" customHeight="1" x14ac:dyDescent="0.25">
      <c r="A39" s="899"/>
      <c r="B39" s="895"/>
      <c r="C39" s="895"/>
      <c r="D39" s="895"/>
      <c r="E39" s="895"/>
      <c r="F39" s="895"/>
      <c r="G39" s="895"/>
      <c r="H39" s="1258"/>
    </row>
    <row r="40" spans="1:8" x14ac:dyDescent="0.25">
      <c r="A40" s="189">
        <v>795</v>
      </c>
      <c r="B40" s="1123" t="s">
        <v>891</v>
      </c>
      <c r="C40" s="1124"/>
      <c r="D40" s="1124"/>
      <c r="E40" s="1124"/>
      <c r="F40" s="1124"/>
      <c r="G40" s="1125"/>
      <c r="H40" s="244">
        <v>0</v>
      </c>
    </row>
    <row r="41" spans="1:8" x14ac:dyDescent="0.25">
      <c r="A41" s="190">
        <v>796</v>
      </c>
      <c r="B41" s="1113" t="s">
        <v>892</v>
      </c>
      <c r="C41" s="1114"/>
      <c r="D41" s="1114"/>
      <c r="E41" s="1114"/>
      <c r="F41" s="1114"/>
      <c r="G41" s="1115"/>
      <c r="H41" s="246">
        <v>0</v>
      </c>
    </row>
    <row r="42" spans="1:8" x14ac:dyDescent="0.25">
      <c r="A42" s="189">
        <v>797</v>
      </c>
      <c r="B42" s="1123" t="s">
        <v>744</v>
      </c>
      <c r="C42" s="1124"/>
      <c r="D42" s="1124"/>
      <c r="E42" s="1124"/>
      <c r="F42" s="1124"/>
      <c r="G42" s="1125"/>
      <c r="H42" s="246">
        <v>0</v>
      </c>
    </row>
    <row r="43" spans="1:8" ht="13" thickBot="1" x14ac:dyDescent="0.3">
      <c r="A43" s="189">
        <v>798</v>
      </c>
      <c r="B43" s="1123" t="s">
        <v>893</v>
      </c>
      <c r="C43" s="1124"/>
      <c r="D43" s="1124"/>
      <c r="E43" s="1124"/>
      <c r="F43" s="1124"/>
      <c r="G43" s="1125"/>
      <c r="H43" s="272"/>
    </row>
    <row r="44" spans="1:8" ht="13.5" thickBot="1" x14ac:dyDescent="0.35">
      <c r="A44" s="192"/>
      <c r="B44" s="1147" t="s">
        <v>894</v>
      </c>
      <c r="C44" s="1148"/>
      <c r="D44" s="1148"/>
      <c r="E44" s="1148"/>
      <c r="F44" s="1148"/>
      <c r="G44" s="1149"/>
      <c r="H44" s="361">
        <f>SUM(H40:H43)</f>
        <v>0</v>
      </c>
    </row>
    <row r="45" spans="1:8" ht="24.75" customHeight="1" thickTop="1" x14ac:dyDescent="0.3">
      <c r="A45" s="192"/>
      <c r="B45" s="919" t="s">
        <v>895</v>
      </c>
      <c r="C45" s="1638"/>
      <c r="D45" s="1638"/>
      <c r="E45" s="1638"/>
      <c r="F45" s="1638"/>
      <c r="G45" s="920"/>
      <c r="H45" s="232"/>
    </row>
    <row r="46" spans="1:8" ht="15.65" customHeight="1" x14ac:dyDescent="0.25">
      <c r="A46" s="90">
        <v>800</v>
      </c>
      <c r="B46" s="905" t="s">
        <v>1673</v>
      </c>
      <c r="C46" s="1126"/>
      <c r="D46" s="1126"/>
      <c r="E46" s="1126"/>
      <c r="F46" s="1126"/>
      <c r="G46" s="906"/>
      <c r="H46" s="248">
        <v>0</v>
      </c>
    </row>
    <row r="47" spans="1:8" ht="15.65" customHeight="1" x14ac:dyDescent="0.25">
      <c r="A47" s="90">
        <v>801</v>
      </c>
      <c r="B47" s="905" t="s">
        <v>1674</v>
      </c>
      <c r="C47" s="1126"/>
      <c r="D47" s="1126"/>
      <c r="E47" s="1126"/>
      <c r="F47" s="1126"/>
      <c r="G47" s="906"/>
      <c r="H47" s="248">
        <v>0</v>
      </c>
    </row>
    <row r="48" spans="1:8" ht="15.65" customHeight="1" thickBot="1" x14ac:dyDescent="0.3">
      <c r="A48" s="27">
        <v>802</v>
      </c>
      <c r="B48" s="907" t="s">
        <v>935</v>
      </c>
      <c r="C48" s="1127"/>
      <c r="D48" s="1127"/>
      <c r="E48" s="1127"/>
      <c r="F48" s="1127"/>
      <c r="G48" s="908"/>
      <c r="H48" s="254">
        <v>0</v>
      </c>
    </row>
    <row r="49" spans="1:8" ht="13" x14ac:dyDescent="0.3">
      <c r="A49" s="1146" t="s">
        <v>1706</v>
      </c>
      <c r="B49" s="1146"/>
      <c r="C49" s="1146"/>
      <c r="D49" s="1146"/>
      <c r="E49" s="1146"/>
      <c r="F49" s="1146"/>
      <c r="G49" s="1146"/>
      <c r="H49" s="1146"/>
    </row>
    <row r="50" spans="1:8" x14ac:dyDescent="0.25">
      <c r="B50" s="32"/>
      <c r="C50" s="32"/>
      <c r="D50" s="32"/>
      <c r="E50" s="32"/>
      <c r="F50" s="32"/>
      <c r="G50" s="32"/>
    </row>
    <row r="51" spans="1:8" x14ac:dyDescent="0.25">
      <c r="B51" s="32"/>
      <c r="C51" s="32"/>
      <c r="D51" s="32"/>
      <c r="E51" s="32"/>
      <c r="F51" s="32"/>
      <c r="G51" s="32"/>
    </row>
    <row r="52" spans="1:8" x14ac:dyDescent="0.25">
      <c r="B52" s="32"/>
      <c r="C52" s="32"/>
      <c r="D52" s="32"/>
      <c r="E52" s="32"/>
      <c r="F52" s="32"/>
      <c r="G52" s="32"/>
    </row>
    <row r="53" spans="1:8" x14ac:dyDescent="0.25">
      <c r="B53" s="32"/>
      <c r="C53" s="32"/>
      <c r="D53" s="32"/>
      <c r="E53" s="32"/>
      <c r="F53" s="32"/>
      <c r="G53" s="32"/>
    </row>
    <row r="54" spans="1:8" x14ac:dyDescent="0.25">
      <c r="B54" s="32"/>
      <c r="C54" s="32"/>
      <c r="D54" s="32"/>
      <c r="E54" s="32"/>
      <c r="F54" s="32"/>
      <c r="G54" s="32"/>
    </row>
    <row r="55" spans="1:8" x14ac:dyDescent="0.25">
      <c r="B55" s="32"/>
      <c r="C55" s="32"/>
      <c r="D55" s="32"/>
      <c r="E55" s="32"/>
      <c r="F55" s="32"/>
      <c r="G55" s="32"/>
    </row>
    <row r="56" spans="1:8" x14ac:dyDescent="0.25">
      <c r="B56" s="32"/>
      <c r="C56" s="32"/>
      <c r="D56" s="32"/>
      <c r="E56" s="32"/>
      <c r="F56" s="32"/>
      <c r="G56" s="32"/>
    </row>
    <row r="57" spans="1:8" x14ac:dyDescent="0.25">
      <c r="B57" s="32"/>
      <c r="C57" s="32"/>
      <c r="D57" s="32"/>
      <c r="E57" s="32"/>
      <c r="F57" s="32"/>
      <c r="G57" s="32"/>
    </row>
    <row r="58" spans="1:8" x14ac:dyDescent="0.25">
      <c r="B58" s="32"/>
      <c r="C58" s="32"/>
      <c r="D58" s="32"/>
      <c r="E58" s="32"/>
      <c r="F58" s="32"/>
      <c r="G58" s="32"/>
    </row>
    <row r="59" spans="1:8" x14ac:dyDescent="0.25">
      <c r="B59" s="32"/>
      <c r="C59" s="32"/>
      <c r="D59" s="32"/>
      <c r="E59" s="32"/>
      <c r="F59" s="32"/>
      <c r="G59" s="32"/>
    </row>
    <row r="60" spans="1:8" x14ac:dyDescent="0.25">
      <c r="B60" s="32"/>
      <c r="C60" s="32"/>
      <c r="D60" s="32"/>
      <c r="E60" s="32"/>
      <c r="F60" s="32"/>
      <c r="G60" s="32"/>
    </row>
    <row r="61" spans="1:8" x14ac:dyDescent="0.25">
      <c r="B61" s="32"/>
      <c r="C61" s="32"/>
      <c r="D61" s="32"/>
      <c r="E61" s="32"/>
      <c r="F61" s="32"/>
      <c r="G61" s="32"/>
    </row>
    <row r="62" spans="1:8" x14ac:dyDescent="0.25">
      <c r="B62" s="32"/>
      <c r="C62" s="32"/>
      <c r="D62" s="32"/>
      <c r="E62" s="32"/>
      <c r="F62" s="32"/>
      <c r="G62" s="32"/>
    </row>
    <row r="63" spans="1:8" x14ac:dyDescent="0.25">
      <c r="B63" s="32"/>
      <c r="C63" s="32"/>
      <c r="D63" s="32"/>
      <c r="E63" s="32"/>
      <c r="F63" s="32"/>
      <c r="G63" s="32"/>
    </row>
    <row r="64" spans="1:8"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sheetData>
  <mergeCells count="48">
    <mergeCell ref="H38:H39"/>
    <mergeCell ref="A38:A39"/>
    <mergeCell ref="A49:H49"/>
    <mergeCell ref="A3:H3"/>
    <mergeCell ref="B5:G5"/>
    <mergeCell ref="B6:G6"/>
    <mergeCell ref="A4:H4"/>
    <mergeCell ref="B7:G7"/>
    <mergeCell ref="B8:G8"/>
    <mergeCell ref="B9:G9"/>
    <mergeCell ref="B21:G21"/>
    <mergeCell ref="B10:G10"/>
    <mergeCell ref="B11:G11"/>
    <mergeCell ref="B12:G12"/>
    <mergeCell ref="B13:G13"/>
    <mergeCell ref="B14:G14"/>
    <mergeCell ref="B15:G15"/>
    <mergeCell ref="B16:G16"/>
    <mergeCell ref="B17:G17"/>
    <mergeCell ref="B18:G18"/>
    <mergeCell ref="B19:G19"/>
    <mergeCell ref="B20:G20"/>
    <mergeCell ref="B35:G35"/>
    <mergeCell ref="B32:G32"/>
    <mergeCell ref="B33:G33"/>
    <mergeCell ref="B22:G22"/>
    <mergeCell ref="B23:G23"/>
    <mergeCell ref="B24:G24"/>
    <mergeCell ref="B25:G25"/>
    <mergeCell ref="B26:G26"/>
    <mergeCell ref="B27:G27"/>
    <mergeCell ref="B28:G28"/>
    <mergeCell ref="B29:G29"/>
    <mergeCell ref="B30:G30"/>
    <mergeCell ref="B31:G31"/>
    <mergeCell ref="B34:G34"/>
    <mergeCell ref="B36:G36"/>
    <mergeCell ref="B37:G37"/>
    <mergeCell ref="B38:G39"/>
    <mergeCell ref="B47:G47"/>
    <mergeCell ref="B43:G43"/>
    <mergeCell ref="B44:G44"/>
    <mergeCell ref="B45:G45"/>
    <mergeCell ref="B48:G48"/>
    <mergeCell ref="B40:G40"/>
    <mergeCell ref="B41:G41"/>
    <mergeCell ref="B42:G42"/>
    <mergeCell ref="B46:G46"/>
  </mergeCells>
  <phoneticPr fontId="0" type="noConversion"/>
  <printOptions horizontalCentered="1"/>
  <pageMargins left="0" right="0" top="1" bottom="1" header="0" footer="0.5"/>
  <pageSetup scale="86" orientation="portrait" r:id="rId1"/>
  <headerFooter alignWithMargins="0">
    <oddFooter>&amp;A</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2">
    <pageSetUpPr fitToPage="1"/>
  </sheetPr>
  <dimension ref="A1:H1466"/>
  <sheetViews>
    <sheetView workbookViewId="0">
      <selection activeCell="C2" sqref="C2"/>
    </sheetView>
  </sheetViews>
  <sheetFormatPr defaultRowHeight="12.5" x14ac:dyDescent="0.25"/>
  <cols>
    <col min="1" max="1" width="9" customWidth="1"/>
    <col min="7" max="7" width="13.54296875" customWidth="1"/>
    <col min="8" max="8" width="24.7265625" customWidth="1"/>
  </cols>
  <sheetData>
    <row r="1" spans="1:8" x14ac:dyDescent="0.25">
      <c r="A1" s="619">
        <f>Title!B12</f>
        <v>0</v>
      </c>
      <c r="B1" s="2"/>
      <c r="C1" s="2"/>
      <c r="D1" s="2"/>
      <c r="E1" s="2"/>
      <c r="F1" s="2"/>
      <c r="G1" s="2"/>
      <c r="H1" s="626" t="str">
        <f>'82'!H1</f>
        <v>For The Year Ended</v>
      </c>
    </row>
    <row r="2" spans="1:8" ht="13" thickBot="1" x14ac:dyDescent="0.3">
      <c r="A2" t="s">
        <v>8</v>
      </c>
      <c r="B2" s="2"/>
      <c r="C2" s="2"/>
      <c r="D2" s="2"/>
      <c r="E2" s="2"/>
      <c r="F2" s="2"/>
      <c r="G2" s="2"/>
      <c r="H2" s="165">
        <f>'41'!H2</f>
        <v>45657</v>
      </c>
    </row>
    <row r="3" spans="1:8" ht="13" x14ac:dyDescent="0.3">
      <c r="A3" s="895" t="s">
        <v>1948</v>
      </c>
      <c r="B3" s="895"/>
      <c r="C3" s="895"/>
      <c r="D3" s="895"/>
      <c r="E3" s="895"/>
      <c r="F3" s="895"/>
      <c r="G3" s="895"/>
      <c r="H3" s="895"/>
    </row>
    <row r="4" spans="1:8" ht="13" thickBot="1" x14ac:dyDescent="0.3">
      <c r="A4" s="1509"/>
      <c r="B4" s="1509"/>
      <c r="C4" s="1509"/>
      <c r="D4" s="1509"/>
      <c r="E4" s="1509"/>
      <c r="F4" s="1509"/>
      <c r="G4" s="1509"/>
      <c r="H4" s="1509"/>
    </row>
    <row r="5" spans="1:8" ht="25.5" thickBot="1" x14ac:dyDescent="0.3">
      <c r="A5" s="65" t="s">
        <v>759</v>
      </c>
      <c r="B5" s="1509" t="s">
        <v>760</v>
      </c>
      <c r="C5" s="1509"/>
      <c r="D5" s="1509"/>
      <c r="E5" s="1509"/>
      <c r="F5" s="1509"/>
      <c r="G5" s="1509"/>
      <c r="H5" s="31" t="s">
        <v>761</v>
      </c>
    </row>
    <row r="6" spans="1:8" ht="20.25" customHeight="1" x14ac:dyDescent="0.25">
      <c r="A6" s="25">
        <v>803</v>
      </c>
      <c r="B6" s="897" t="s">
        <v>936</v>
      </c>
      <c r="C6" s="981"/>
      <c r="D6" s="981"/>
      <c r="E6" s="981"/>
      <c r="F6" s="981"/>
      <c r="G6" s="898"/>
      <c r="H6" s="653">
        <v>0</v>
      </c>
    </row>
    <row r="7" spans="1:8" ht="15.4" customHeight="1" x14ac:dyDescent="0.25">
      <c r="A7" s="90">
        <v>804</v>
      </c>
      <c r="B7" s="905" t="s">
        <v>937</v>
      </c>
      <c r="C7" s="1126"/>
      <c r="D7" s="1126"/>
      <c r="E7" s="1126"/>
      <c r="F7" s="1126"/>
      <c r="G7" s="906"/>
      <c r="H7" s="248">
        <v>0</v>
      </c>
    </row>
    <row r="8" spans="1:8" ht="15.4" customHeight="1" x14ac:dyDescent="0.25">
      <c r="A8" s="90">
        <v>805</v>
      </c>
      <c r="B8" s="905" t="s">
        <v>938</v>
      </c>
      <c r="C8" s="1126"/>
      <c r="D8" s="1126"/>
      <c r="E8" s="1126"/>
      <c r="F8" s="1126"/>
      <c r="G8" s="906"/>
      <c r="H8" s="248">
        <v>0</v>
      </c>
    </row>
    <row r="9" spans="1:8" ht="15.4" customHeight="1" x14ac:dyDescent="0.25">
      <c r="A9" s="25">
        <v>806</v>
      </c>
      <c r="B9" s="897" t="s">
        <v>939</v>
      </c>
      <c r="C9" s="981"/>
      <c r="D9" s="981"/>
      <c r="E9" s="981"/>
      <c r="F9" s="981"/>
      <c r="G9" s="898"/>
      <c r="H9" s="229">
        <v>0</v>
      </c>
    </row>
    <row r="10" spans="1:8" ht="15.4" customHeight="1" x14ac:dyDescent="0.25">
      <c r="A10" s="90">
        <v>807</v>
      </c>
      <c r="B10" s="905" t="s">
        <v>940</v>
      </c>
      <c r="C10" s="1126"/>
      <c r="D10" s="1126"/>
      <c r="E10" s="1126"/>
      <c r="F10" s="1126"/>
      <c r="G10" s="906"/>
      <c r="H10" s="248">
        <v>0</v>
      </c>
    </row>
    <row r="11" spans="1:8" ht="15.65" customHeight="1" x14ac:dyDescent="0.25">
      <c r="A11" s="25">
        <v>808</v>
      </c>
      <c r="B11" s="897" t="s">
        <v>941</v>
      </c>
      <c r="C11" s="981"/>
      <c r="D11" s="981"/>
      <c r="E11" s="981"/>
      <c r="F11" s="981"/>
      <c r="G11" s="898"/>
      <c r="H11" s="229">
        <v>0</v>
      </c>
    </row>
    <row r="12" spans="1:8" ht="15.65" customHeight="1" x14ac:dyDescent="0.25">
      <c r="A12" s="90">
        <v>809</v>
      </c>
      <c r="B12" s="905" t="s">
        <v>942</v>
      </c>
      <c r="C12" s="1126"/>
      <c r="D12" s="1126"/>
      <c r="E12" s="1126"/>
      <c r="F12" s="1126"/>
      <c r="G12" s="906"/>
      <c r="H12" s="248">
        <v>0</v>
      </c>
    </row>
    <row r="13" spans="1:8" ht="15.65" customHeight="1" x14ac:dyDescent="0.25">
      <c r="A13" s="25">
        <v>810</v>
      </c>
      <c r="B13" s="905" t="s">
        <v>902</v>
      </c>
      <c r="C13" s="1126"/>
      <c r="D13" s="1126"/>
      <c r="E13" s="1126"/>
      <c r="F13" s="1126"/>
      <c r="G13" s="906"/>
      <c r="H13" s="248">
        <v>0</v>
      </c>
    </row>
    <row r="14" spans="1:8" ht="15.65" customHeight="1" x14ac:dyDescent="0.25">
      <c r="A14" s="90">
        <v>811</v>
      </c>
      <c r="B14" s="897" t="s">
        <v>943</v>
      </c>
      <c r="C14" s="981"/>
      <c r="D14" s="981"/>
      <c r="E14" s="981"/>
      <c r="F14" s="981"/>
      <c r="G14" s="898"/>
      <c r="H14" s="229">
        <v>0</v>
      </c>
    </row>
    <row r="15" spans="1:8" ht="15.65" customHeight="1" x14ac:dyDescent="0.25">
      <c r="A15" s="90">
        <v>812</v>
      </c>
      <c r="B15" s="905" t="s">
        <v>944</v>
      </c>
      <c r="C15" s="1126"/>
      <c r="D15" s="1126"/>
      <c r="E15" s="1126"/>
      <c r="F15" s="1126"/>
      <c r="G15" s="906"/>
      <c r="H15" s="248">
        <v>0</v>
      </c>
    </row>
    <row r="16" spans="1:8" ht="15.65" customHeight="1" thickBot="1" x14ac:dyDescent="0.3">
      <c r="A16" s="25">
        <v>813</v>
      </c>
      <c r="B16" s="897" t="s">
        <v>945</v>
      </c>
      <c r="C16" s="981"/>
      <c r="D16" s="981"/>
      <c r="E16" s="981"/>
      <c r="F16" s="981"/>
      <c r="G16" s="898"/>
      <c r="H16" s="249">
        <v>0</v>
      </c>
    </row>
    <row r="17" spans="1:8" ht="15.65" customHeight="1" thickBot="1" x14ac:dyDescent="0.35">
      <c r="A17" s="90"/>
      <c r="B17" s="903" t="s">
        <v>946</v>
      </c>
      <c r="C17" s="1130"/>
      <c r="D17" s="1130"/>
      <c r="E17" s="1130"/>
      <c r="F17" s="1130"/>
      <c r="G17" s="904"/>
      <c r="H17" s="250">
        <f>SUM('71'!H6:H11)-SUM(H12:H15)+H16</f>
        <v>0</v>
      </c>
    </row>
    <row r="18" spans="1:8" ht="15.65" customHeight="1" thickBot="1" x14ac:dyDescent="0.35">
      <c r="A18" s="90"/>
      <c r="B18" s="903" t="s">
        <v>947</v>
      </c>
      <c r="C18" s="1130"/>
      <c r="D18" s="1130"/>
      <c r="E18" s="1130"/>
      <c r="F18" s="1130"/>
      <c r="G18" s="904"/>
      <c r="H18" s="255">
        <f>'70'!H9+'70'!H37+'71'!H17+'69'!H22</f>
        <v>0</v>
      </c>
    </row>
    <row r="19" spans="1:8" ht="20.25" customHeight="1" thickTop="1" x14ac:dyDescent="0.3">
      <c r="A19" s="1061"/>
      <c r="B19" s="895" t="s">
        <v>948</v>
      </c>
      <c r="C19" s="895"/>
      <c r="D19" s="895"/>
      <c r="E19" s="895"/>
      <c r="F19" s="895"/>
      <c r="G19" s="895"/>
      <c r="H19" s="1397"/>
    </row>
    <row r="20" spans="1:8" ht="13.5" customHeight="1" x14ac:dyDescent="0.3">
      <c r="A20" s="911"/>
      <c r="B20" s="895" t="s">
        <v>949</v>
      </c>
      <c r="C20" s="895"/>
      <c r="D20" s="895"/>
      <c r="E20" s="895"/>
      <c r="F20" s="895"/>
      <c r="G20" s="895"/>
      <c r="H20" s="1258"/>
    </row>
    <row r="21" spans="1:8" ht="23.25" customHeight="1" x14ac:dyDescent="0.25">
      <c r="A21" s="90"/>
      <c r="B21" s="905" t="s">
        <v>1613</v>
      </c>
      <c r="C21" s="1126"/>
      <c r="D21" s="1126"/>
      <c r="E21" s="1126"/>
      <c r="F21" s="1126"/>
      <c r="G21" s="906"/>
      <c r="H21" s="253"/>
    </row>
    <row r="22" spans="1:8" ht="15.65" customHeight="1" x14ac:dyDescent="0.25">
      <c r="A22" s="25">
        <v>814</v>
      </c>
      <c r="B22" s="897" t="s">
        <v>1607</v>
      </c>
      <c r="C22" s="981"/>
      <c r="D22" s="981"/>
      <c r="E22" s="981"/>
      <c r="F22" s="981"/>
      <c r="G22" s="898"/>
      <c r="H22" s="229">
        <v>0</v>
      </c>
    </row>
    <row r="23" spans="1:8" ht="15.65" customHeight="1" x14ac:dyDescent="0.25">
      <c r="A23" s="90">
        <v>815</v>
      </c>
      <c r="B23" s="905" t="s">
        <v>950</v>
      </c>
      <c r="C23" s="1126"/>
      <c r="D23" s="1126"/>
      <c r="E23" s="1126"/>
      <c r="F23" s="1126"/>
      <c r="G23" s="906"/>
      <c r="H23" s="248">
        <v>0</v>
      </c>
    </row>
    <row r="24" spans="1:8" ht="15.65" customHeight="1" x14ac:dyDescent="0.25">
      <c r="A24" s="25">
        <v>816</v>
      </c>
      <c r="B24" s="897" t="s">
        <v>951</v>
      </c>
      <c r="C24" s="981"/>
      <c r="D24" s="981"/>
      <c r="E24" s="981"/>
      <c r="F24" s="981"/>
      <c r="G24" s="898"/>
      <c r="H24" s="229">
        <v>0</v>
      </c>
    </row>
    <row r="25" spans="1:8" ht="15.65" customHeight="1" x14ac:dyDescent="0.25">
      <c r="A25" s="90">
        <v>817</v>
      </c>
      <c r="B25" s="905" t="s">
        <v>952</v>
      </c>
      <c r="C25" s="1126"/>
      <c r="D25" s="1126"/>
      <c r="E25" s="1126"/>
      <c r="F25" s="1126"/>
      <c r="G25" s="906"/>
      <c r="H25" s="248">
        <v>0</v>
      </c>
    </row>
    <row r="26" spans="1:8" ht="15.65" customHeight="1" x14ac:dyDescent="0.25">
      <c r="A26" s="25">
        <v>818</v>
      </c>
      <c r="B26" s="897" t="s">
        <v>245</v>
      </c>
      <c r="C26" s="981"/>
      <c r="D26" s="981"/>
      <c r="E26" s="981"/>
      <c r="F26" s="981"/>
      <c r="G26" s="898"/>
      <c r="H26" s="229">
        <v>0</v>
      </c>
    </row>
    <row r="27" spans="1:8" ht="15.65" customHeight="1" x14ac:dyDescent="0.25">
      <c r="A27" s="90">
        <v>819</v>
      </c>
      <c r="B27" s="905" t="s">
        <v>246</v>
      </c>
      <c r="C27" s="1126"/>
      <c r="D27" s="1126"/>
      <c r="E27" s="1126"/>
      <c r="F27" s="1126"/>
      <c r="G27" s="906"/>
      <c r="H27" s="248">
        <v>0</v>
      </c>
    </row>
    <row r="28" spans="1:8" ht="15.65" customHeight="1" x14ac:dyDescent="0.25">
      <c r="A28" s="25">
        <v>820</v>
      </c>
      <c r="B28" s="897" t="s">
        <v>1720</v>
      </c>
      <c r="C28" s="981"/>
      <c r="D28" s="981"/>
      <c r="E28" s="981"/>
      <c r="F28" s="981"/>
      <c r="G28" s="898"/>
      <c r="H28" s="229">
        <v>0</v>
      </c>
    </row>
    <row r="29" spans="1:8" ht="15.65" customHeight="1" x14ac:dyDescent="0.25">
      <c r="A29" s="90">
        <v>821</v>
      </c>
      <c r="B29" s="905" t="s">
        <v>1076</v>
      </c>
      <c r="C29" s="1126"/>
      <c r="D29" s="1126"/>
      <c r="E29" s="1126"/>
      <c r="F29" s="1126"/>
      <c r="G29" s="906"/>
      <c r="H29" s="248">
        <v>0</v>
      </c>
    </row>
    <row r="30" spans="1:8" ht="15.65" customHeight="1" x14ac:dyDescent="0.25">
      <c r="A30" s="25">
        <v>822</v>
      </c>
      <c r="B30" s="897" t="s">
        <v>370</v>
      </c>
      <c r="C30" s="981"/>
      <c r="D30" s="981"/>
      <c r="E30" s="981"/>
      <c r="F30" s="981"/>
      <c r="G30" s="898"/>
      <c r="H30" s="229">
        <v>0</v>
      </c>
    </row>
    <row r="31" spans="1:8" ht="15.65" customHeight="1" x14ac:dyDescent="0.25">
      <c r="A31" s="90">
        <v>823</v>
      </c>
      <c r="B31" s="905" t="s">
        <v>1702</v>
      </c>
      <c r="C31" s="1126"/>
      <c r="D31" s="1126"/>
      <c r="E31" s="1126"/>
      <c r="F31" s="1126"/>
      <c r="G31" s="906"/>
      <c r="H31" s="248">
        <v>0</v>
      </c>
    </row>
    <row r="32" spans="1:8" ht="15.65" customHeight="1" x14ac:dyDescent="0.25">
      <c r="A32" s="25">
        <v>824</v>
      </c>
      <c r="B32" s="897" t="s">
        <v>1649</v>
      </c>
      <c r="C32" s="981"/>
      <c r="D32" s="981"/>
      <c r="E32" s="981"/>
      <c r="F32" s="981"/>
      <c r="G32" s="898"/>
      <c r="H32" s="229">
        <v>0</v>
      </c>
    </row>
    <row r="33" spans="1:8" ht="15.65" customHeight="1" x14ac:dyDescent="0.25">
      <c r="A33" s="90">
        <v>825</v>
      </c>
      <c r="B33" s="905" t="s">
        <v>1703</v>
      </c>
      <c r="C33" s="1126"/>
      <c r="D33" s="1126"/>
      <c r="E33" s="1126"/>
      <c r="F33" s="1126"/>
      <c r="G33" s="906"/>
      <c r="H33" s="248">
        <v>0</v>
      </c>
    </row>
    <row r="34" spans="1:8" ht="15.65" customHeight="1" thickBot="1" x14ac:dyDescent="0.3">
      <c r="A34" s="25">
        <v>826</v>
      </c>
      <c r="B34" s="897" t="s">
        <v>1080</v>
      </c>
      <c r="C34" s="981"/>
      <c r="D34" s="981"/>
      <c r="E34" s="981"/>
      <c r="F34" s="981"/>
      <c r="G34" s="898"/>
      <c r="H34" s="249">
        <v>0</v>
      </c>
    </row>
    <row r="35" spans="1:8" ht="15.65" customHeight="1" thickBot="1" x14ac:dyDescent="0.35">
      <c r="A35" s="90"/>
      <c r="B35" s="903" t="s">
        <v>1612</v>
      </c>
      <c r="C35" s="1130"/>
      <c r="D35" s="1130"/>
      <c r="E35" s="1130"/>
      <c r="F35" s="1130"/>
      <c r="G35" s="904"/>
      <c r="H35" s="250">
        <f>SUM(H22:H34)</f>
        <v>0</v>
      </c>
    </row>
    <row r="36" spans="1:8" ht="22.5" customHeight="1" x14ac:dyDescent="0.25">
      <c r="A36" s="25"/>
      <c r="B36" s="897" t="s">
        <v>1081</v>
      </c>
      <c r="C36" s="981"/>
      <c r="D36" s="981"/>
      <c r="E36" s="981"/>
      <c r="F36" s="981"/>
      <c r="G36" s="898"/>
      <c r="H36" s="251"/>
    </row>
    <row r="37" spans="1:8" ht="15.65" customHeight="1" x14ac:dyDescent="0.25">
      <c r="A37" s="90">
        <v>830</v>
      </c>
      <c r="B37" s="905" t="s">
        <v>1614</v>
      </c>
      <c r="C37" s="1126"/>
      <c r="D37" s="1126"/>
      <c r="E37" s="1126"/>
      <c r="F37" s="1126"/>
      <c r="G37" s="906"/>
      <c r="H37" s="248">
        <v>0</v>
      </c>
    </row>
    <row r="38" spans="1:8" ht="15.65" customHeight="1" x14ac:dyDescent="0.25">
      <c r="A38" s="25">
        <v>831</v>
      </c>
      <c r="B38" s="897" t="s">
        <v>1615</v>
      </c>
      <c r="C38" s="981"/>
      <c r="D38" s="981"/>
      <c r="E38" s="981"/>
      <c r="F38" s="981"/>
      <c r="G38" s="898"/>
      <c r="H38" s="229">
        <v>0</v>
      </c>
    </row>
    <row r="39" spans="1:8" ht="15.65" customHeight="1" x14ac:dyDescent="0.25">
      <c r="A39" s="90">
        <v>832</v>
      </c>
      <c r="B39" s="905" t="s">
        <v>1704</v>
      </c>
      <c r="C39" s="1126"/>
      <c r="D39" s="1126"/>
      <c r="E39" s="1126"/>
      <c r="F39" s="1126"/>
      <c r="G39" s="906"/>
      <c r="H39" s="248">
        <v>0</v>
      </c>
    </row>
    <row r="40" spans="1:8" ht="15.65" customHeight="1" x14ac:dyDescent="0.25">
      <c r="A40" s="25">
        <v>833</v>
      </c>
      <c r="B40" s="897" t="s">
        <v>1705</v>
      </c>
      <c r="C40" s="981"/>
      <c r="D40" s="981"/>
      <c r="E40" s="981"/>
      <c r="F40" s="981"/>
      <c r="G40" s="898"/>
      <c r="H40" s="229">
        <v>0</v>
      </c>
    </row>
    <row r="41" spans="1:8" ht="15.65" customHeight="1" x14ac:dyDescent="0.25">
      <c r="A41" s="90">
        <v>834</v>
      </c>
      <c r="B41" s="905" t="s">
        <v>436</v>
      </c>
      <c r="C41" s="1126"/>
      <c r="D41" s="1126"/>
      <c r="E41" s="1126"/>
      <c r="F41" s="1126"/>
      <c r="G41" s="906"/>
      <c r="H41" s="248">
        <v>0</v>
      </c>
    </row>
    <row r="42" spans="1:8" ht="15.65" customHeight="1" x14ac:dyDescent="0.25">
      <c r="A42" s="25">
        <v>835</v>
      </c>
      <c r="B42" s="897" t="s">
        <v>1669</v>
      </c>
      <c r="C42" s="981"/>
      <c r="D42" s="981"/>
      <c r="E42" s="981"/>
      <c r="F42" s="981"/>
      <c r="G42" s="898"/>
      <c r="H42" s="229">
        <v>0</v>
      </c>
    </row>
    <row r="43" spans="1:8" ht="15.65" customHeight="1" x14ac:dyDescent="0.25">
      <c r="A43" s="90">
        <v>836</v>
      </c>
      <c r="B43" s="905" t="s">
        <v>1654</v>
      </c>
      <c r="C43" s="1126"/>
      <c r="D43" s="1126"/>
      <c r="E43" s="1126"/>
      <c r="F43" s="1126"/>
      <c r="G43" s="906"/>
      <c r="H43" s="248">
        <v>0</v>
      </c>
    </row>
    <row r="44" spans="1:8" ht="15.65" customHeight="1" thickBot="1" x14ac:dyDescent="0.3">
      <c r="A44" s="25">
        <v>837</v>
      </c>
      <c r="B44" s="897" t="s">
        <v>1670</v>
      </c>
      <c r="C44" s="981"/>
      <c r="D44" s="981"/>
      <c r="E44" s="981"/>
      <c r="F44" s="981"/>
      <c r="G44" s="898"/>
      <c r="H44" s="249">
        <v>0</v>
      </c>
    </row>
    <row r="45" spans="1:8" ht="15.65" customHeight="1" thickBot="1" x14ac:dyDescent="0.35">
      <c r="A45" s="90"/>
      <c r="B45" s="903" t="s">
        <v>1638</v>
      </c>
      <c r="C45" s="1130"/>
      <c r="D45" s="1130"/>
      <c r="E45" s="1130"/>
      <c r="F45" s="1130"/>
      <c r="G45" s="904"/>
      <c r="H45" s="250">
        <f>SUM(H37:H44)</f>
        <v>0</v>
      </c>
    </row>
    <row r="46" spans="1:8" ht="15.65" customHeight="1" thickBot="1" x14ac:dyDescent="0.35">
      <c r="A46" s="179"/>
      <c r="B46" s="1183" t="s">
        <v>1783</v>
      </c>
      <c r="C46" s="1184"/>
      <c r="D46" s="1184"/>
      <c r="E46" s="1184"/>
      <c r="F46" s="1184"/>
      <c r="G46" s="1185"/>
      <c r="H46" s="255">
        <f>SUM(H35,H45)</f>
        <v>0</v>
      </c>
    </row>
    <row r="47" spans="1:8" ht="13" x14ac:dyDescent="0.3">
      <c r="A47" s="1112" t="s">
        <v>1706</v>
      </c>
      <c r="B47" s="1112"/>
      <c r="C47" s="1112"/>
      <c r="D47" s="1112"/>
      <c r="E47" s="1112"/>
      <c r="F47" s="1112"/>
      <c r="G47" s="1112"/>
      <c r="H47" s="111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sheetData>
  <mergeCells count="47">
    <mergeCell ref="H19:H20"/>
    <mergeCell ref="A19:A20"/>
    <mergeCell ref="A47:H47"/>
    <mergeCell ref="B43:G43"/>
    <mergeCell ref="B44:G44"/>
    <mergeCell ref="B45:G45"/>
    <mergeCell ref="B46:G46"/>
    <mergeCell ref="B40:G40"/>
    <mergeCell ref="B41:G41"/>
    <mergeCell ref="B42:G42"/>
    <mergeCell ref="B36:G36"/>
    <mergeCell ref="B37:G37"/>
    <mergeCell ref="B38:G38"/>
    <mergeCell ref="B39:G39"/>
    <mergeCell ref="B33:G33"/>
    <mergeCell ref="B34:G34"/>
    <mergeCell ref="B35:G35"/>
    <mergeCell ref="B29:G29"/>
    <mergeCell ref="B30:G30"/>
    <mergeCell ref="B31:G31"/>
    <mergeCell ref="B32:G32"/>
    <mergeCell ref="B25:G25"/>
    <mergeCell ref="B26:G26"/>
    <mergeCell ref="B27:G27"/>
    <mergeCell ref="B28:G28"/>
    <mergeCell ref="B21:G21"/>
    <mergeCell ref="B22:G22"/>
    <mergeCell ref="B23:G23"/>
    <mergeCell ref="B24:G24"/>
    <mergeCell ref="B19:G19"/>
    <mergeCell ref="B20:G20"/>
    <mergeCell ref="B15:G15"/>
    <mergeCell ref="B16:G16"/>
    <mergeCell ref="B17:G17"/>
    <mergeCell ref="B18:G18"/>
    <mergeCell ref="B10:G10"/>
    <mergeCell ref="B11:G11"/>
    <mergeCell ref="B12:G12"/>
    <mergeCell ref="B14:G14"/>
    <mergeCell ref="B13:G13"/>
    <mergeCell ref="A3:H3"/>
    <mergeCell ref="B5:G5"/>
    <mergeCell ref="B9:G9"/>
    <mergeCell ref="A4:H4"/>
    <mergeCell ref="B8:G8"/>
    <mergeCell ref="B6:G6"/>
    <mergeCell ref="B7:G7"/>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3">
    <pageSetUpPr fitToPage="1"/>
  </sheetPr>
  <dimension ref="A1:H1638"/>
  <sheetViews>
    <sheetView workbookViewId="0">
      <selection activeCell="A3" sqref="A3"/>
    </sheetView>
  </sheetViews>
  <sheetFormatPr defaultRowHeight="12.5" x14ac:dyDescent="0.25"/>
  <cols>
    <col min="1" max="1" width="9" customWidth="1"/>
    <col min="7" max="7" width="16" customWidth="1"/>
    <col min="8" max="8" width="26.453125" customWidth="1"/>
  </cols>
  <sheetData>
    <row r="1" spans="1:8" x14ac:dyDescent="0.25">
      <c r="A1" s="619">
        <f>Title!B12</f>
        <v>0</v>
      </c>
      <c r="B1" s="2"/>
      <c r="C1" s="2"/>
      <c r="D1" s="2"/>
      <c r="E1" s="2"/>
      <c r="F1" s="2"/>
      <c r="G1" s="2"/>
      <c r="H1" s="626" t="str">
        <f>'82'!H1</f>
        <v>For The Year Ended</v>
      </c>
    </row>
    <row r="2" spans="1:8" ht="13" thickBot="1" x14ac:dyDescent="0.3">
      <c r="A2" t="s">
        <v>8</v>
      </c>
      <c r="B2" s="2"/>
      <c r="C2" s="2"/>
      <c r="D2" s="2"/>
      <c r="E2" s="2"/>
      <c r="F2" s="2"/>
      <c r="G2" s="2"/>
      <c r="H2" s="165">
        <f>'41'!H2</f>
        <v>45657</v>
      </c>
    </row>
    <row r="4" spans="1:8" ht="13" x14ac:dyDescent="0.3">
      <c r="A4" s="895" t="s">
        <v>1948</v>
      </c>
      <c r="B4" s="895"/>
      <c r="C4" s="895"/>
      <c r="D4" s="895"/>
      <c r="E4" s="895"/>
      <c r="F4" s="895"/>
      <c r="G4" s="895"/>
      <c r="H4" s="895"/>
    </row>
    <row r="5" spans="1:8" ht="13" thickBot="1" x14ac:dyDescent="0.3">
      <c r="A5" s="1103"/>
      <c r="B5" s="1103"/>
      <c r="C5" s="1103"/>
      <c r="D5" s="1103"/>
      <c r="E5" s="1103"/>
      <c r="F5" s="1103"/>
      <c r="G5" s="1103"/>
      <c r="H5" s="1103"/>
    </row>
    <row r="6" spans="1:8" ht="25.5" thickBot="1" x14ac:dyDescent="0.3">
      <c r="A6" s="70" t="s">
        <v>759</v>
      </c>
      <c r="B6" s="1542" t="s">
        <v>760</v>
      </c>
      <c r="C6" s="1213"/>
      <c r="D6" s="1213"/>
      <c r="E6" s="1213"/>
      <c r="F6" s="1213"/>
      <c r="G6" s="1543"/>
      <c r="H6" s="671" t="s">
        <v>761</v>
      </c>
    </row>
    <row r="7" spans="1:8" ht="26.25" customHeight="1" x14ac:dyDescent="0.3">
      <c r="A7" s="142"/>
      <c r="B7" s="1643" t="s">
        <v>1707</v>
      </c>
      <c r="C7" s="1643"/>
      <c r="D7" s="1643"/>
      <c r="E7" s="1643"/>
      <c r="F7" s="1643"/>
      <c r="G7" s="1643"/>
      <c r="H7" s="45"/>
    </row>
    <row r="8" spans="1:8" ht="23.25" customHeight="1" x14ac:dyDescent="0.25">
      <c r="A8" s="27"/>
      <c r="B8" s="907" t="s">
        <v>1613</v>
      </c>
      <c r="C8" s="1127"/>
      <c r="D8" s="1127"/>
      <c r="E8" s="1127"/>
      <c r="F8" s="1127"/>
      <c r="G8" s="908"/>
      <c r="H8" s="247"/>
    </row>
    <row r="9" spans="1:8" ht="15.75" customHeight="1" x14ac:dyDescent="0.25">
      <c r="A9" s="25">
        <v>840</v>
      </c>
      <c r="B9" s="897" t="s">
        <v>1607</v>
      </c>
      <c r="C9" s="981"/>
      <c r="D9" s="981"/>
      <c r="E9" s="981"/>
      <c r="F9" s="981"/>
      <c r="G9" s="898"/>
      <c r="H9" s="229">
        <v>0</v>
      </c>
    </row>
    <row r="10" spans="1:8" ht="15.75" customHeight="1" x14ac:dyDescent="0.25">
      <c r="A10" s="90">
        <v>841</v>
      </c>
      <c r="B10" s="905" t="s">
        <v>1708</v>
      </c>
      <c r="C10" s="1126"/>
      <c r="D10" s="1126"/>
      <c r="E10" s="1126"/>
      <c r="F10" s="1126"/>
      <c r="G10" s="906"/>
      <c r="H10" s="248">
        <v>0</v>
      </c>
    </row>
    <row r="11" spans="1:8" ht="15.75" customHeight="1" x14ac:dyDescent="0.25">
      <c r="A11" s="25">
        <v>842</v>
      </c>
      <c r="B11" s="897" t="s">
        <v>1080</v>
      </c>
      <c r="C11" s="981"/>
      <c r="D11" s="981"/>
      <c r="E11" s="981"/>
      <c r="F11" s="981"/>
      <c r="G11" s="898"/>
      <c r="H11" s="229">
        <v>0</v>
      </c>
    </row>
    <row r="12" spans="1:8" ht="15.75" customHeight="1" x14ac:dyDescent="0.25">
      <c r="A12" s="90">
        <v>842.1</v>
      </c>
      <c r="B12" s="905" t="s">
        <v>989</v>
      </c>
      <c r="C12" s="1126"/>
      <c r="D12" s="1126"/>
      <c r="E12" s="1126"/>
      <c r="F12" s="1126"/>
      <c r="G12" s="906"/>
      <c r="H12" s="248">
        <v>0</v>
      </c>
    </row>
    <row r="13" spans="1:8" ht="15.75" customHeight="1" x14ac:dyDescent="0.25">
      <c r="A13" s="25">
        <v>842.2</v>
      </c>
      <c r="B13" s="897" t="s">
        <v>1658</v>
      </c>
      <c r="C13" s="981"/>
      <c r="D13" s="981"/>
      <c r="E13" s="981"/>
      <c r="F13" s="981"/>
      <c r="G13" s="898"/>
      <c r="H13" s="248">
        <v>0</v>
      </c>
    </row>
    <row r="14" spans="1:8" ht="15.75" customHeight="1" thickBot="1" x14ac:dyDescent="0.3">
      <c r="A14" s="90">
        <v>842.3</v>
      </c>
      <c r="B14" s="905" t="s">
        <v>1702</v>
      </c>
      <c r="C14" s="1126"/>
      <c r="D14" s="1126"/>
      <c r="E14" s="1126"/>
      <c r="F14" s="1126"/>
      <c r="G14" s="906"/>
      <c r="H14" s="258">
        <v>0</v>
      </c>
    </row>
    <row r="15" spans="1:8" ht="15.75" customHeight="1" thickBot="1" x14ac:dyDescent="0.35">
      <c r="A15" s="25"/>
      <c r="B15" s="923" t="s">
        <v>1612</v>
      </c>
      <c r="C15" s="1131"/>
      <c r="D15" s="1131"/>
      <c r="E15" s="1131"/>
      <c r="F15" s="1131"/>
      <c r="G15" s="924"/>
      <c r="H15" s="259">
        <f>SUM(H9:H14)</f>
        <v>0</v>
      </c>
    </row>
    <row r="16" spans="1:8" ht="23.25" customHeight="1" x14ac:dyDescent="0.25">
      <c r="A16" s="90"/>
      <c r="B16" s="905" t="s">
        <v>1081</v>
      </c>
      <c r="C16" s="1126"/>
      <c r="D16" s="1126"/>
      <c r="E16" s="1126"/>
      <c r="F16" s="1126"/>
      <c r="G16" s="906"/>
      <c r="H16" s="247"/>
    </row>
    <row r="17" spans="1:8" ht="15.75" customHeight="1" x14ac:dyDescent="0.25">
      <c r="A17" s="25">
        <v>843</v>
      </c>
      <c r="B17" s="897" t="s">
        <v>1614</v>
      </c>
      <c r="C17" s="981"/>
      <c r="D17" s="981"/>
      <c r="E17" s="981"/>
      <c r="F17" s="981"/>
      <c r="G17" s="898"/>
      <c r="H17" s="229">
        <v>0</v>
      </c>
    </row>
    <row r="18" spans="1:8" ht="15.75" customHeight="1" x14ac:dyDescent="0.25">
      <c r="A18" s="90">
        <v>844</v>
      </c>
      <c r="B18" s="905" t="s">
        <v>1615</v>
      </c>
      <c r="C18" s="1126"/>
      <c r="D18" s="1126"/>
      <c r="E18" s="1126"/>
      <c r="F18" s="1126"/>
      <c r="G18" s="906"/>
      <c r="H18" s="248">
        <v>0</v>
      </c>
    </row>
    <row r="19" spans="1:8" ht="15.75" customHeight="1" x14ac:dyDescent="0.25">
      <c r="A19" s="25">
        <v>845</v>
      </c>
      <c r="B19" s="897" t="s">
        <v>1709</v>
      </c>
      <c r="C19" s="981"/>
      <c r="D19" s="981"/>
      <c r="E19" s="981"/>
      <c r="F19" s="981"/>
      <c r="G19" s="898"/>
      <c r="H19" s="229">
        <v>0</v>
      </c>
    </row>
    <row r="20" spans="1:8" ht="15.75" customHeight="1" x14ac:dyDescent="0.25">
      <c r="A20" s="90">
        <v>846</v>
      </c>
      <c r="B20" s="905" t="s">
        <v>1654</v>
      </c>
      <c r="C20" s="1126"/>
      <c r="D20" s="1126"/>
      <c r="E20" s="1126"/>
      <c r="F20" s="1126"/>
      <c r="G20" s="906"/>
      <c r="H20" s="248">
        <v>0</v>
      </c>
    </row>
    <row r="21" spans="1:8" ht="15.75" customHeight="1" x14ac:dyDescent="0.25">
      <c r="A21" s="25">
        <v>847</v>
      </c>
      <c r="B21" s="897" t="s">
        <v>1782</v>
      </c>
      <c r="C21" s="981"/>
      <c r="D21" s="981"/>
      <c r="E21" s="981"/>
      <c r="F21" s="981"/>
      <c r="G21" s="898"/>
      <c r="H21" s="229">
        <v>0</v>
      </c>
    </row>
    <row r="22" spans="1:8" ht="15.75" customHeight="1" x14ac:dyDescent="0.25">
      <c r="A22" s="90">
        <v>848</v>
      </c>
      <c r="B22" s="905" t="s">
        <v>1710</v>
      </c>
      <c r="C22" s="1126"/>
      <c r="D22" s="1126"/>
      <c r="E22" s="1126"/>
      <c r="F22" s="1126"/>
      <c r="G22" s="906"/>
      <c r="H22" s="248">
        <v>0</v>
      </c>
    </row>
    <row r="23" spans="1:8" ht="15.75" customHeight="1" x14ac:dyDescent="0.25">
      <c r="A23" s="25">
        <v>848.1</v>
      </c>
      <c r="B23" s="897" t="s">
        <v>436</v>
      </c>
      <c r="C23" s="981"/>
      <c r="D23" s="981"/>
      <c r="E23" s="981"/>
      <c r="F23" s="981"/>
      <c r="G23" s="898"/>
      <c r="H23" s="229">
        <v>0</v>
      </c>
    </row>
    <row r="24" spans="1:8" ht="15.75" customHeight="1" x14ac:dyDescent="0.25">
      <c r="A24" s="90">
        <v>848.2</v>
      </c>
      <c r="B24" s="905" t="s">
        <v>1669</v>
      </c>
      <c r="C24" s="1126"/>
      <c r="D24" s="1126"/>
      <c r="E24" s="1126"/>
      <c r="F24" s="1126"/>
      <c r="G24" s="906"/>
      <c r="H24" s="248">
        <v>0</v>
      </c>
    </row>
    <row r="25" spans="1:8" ht="15.75" customHeight="1" thickBot="1" x14ac:dyDescent="0.3">
      <c r="A25" s="25">
        <v>848.3</v>
      </c>
      <c r="B25" s="897" t="s">
        <v>1670</v>
      </c>
      <c r="C25" s="981"/>
      <c r="D25" s="981"/>
      <c r="E25" s="981"/>
      <c r="F25" s="981"/>
      <c r="G25" s="898"/>
      <c r="H25" s="249">
        <v>0</v>
      </c>
    </row>
    <row r="26" spans="1:8" ht="15.75" customHeight="1" thickBot="1" x14ac:dyDescent="0.35">
      <c r="A26" s="90"/>
      <c r="B26" s="903" t="s">
        <v>1638</v>
      </c>
      <c r="C26" s="1130"/>
      <c r="D26" s="1130"/>
      <c r="E26" s="1130"/>
      <c r="F26" s="1130"/>
      <c r="G26" s="904"/>
      <c r="H26" s="250">
        <f>SUM(H17:H25)</f>
        <v>0</v>
      </c>
    </row>
    <row r="27" spans="1:8" ht="15.75" customHeight="1" thickBot="1" x14ac:dyDescent="0.35">
      <c r="A27" s="25"/>
      <c r="B27" s="923" t="s">
        <v>1711</v>
      </c>
      <c r="C27" s="1131"/>
      <c r="D27" s="1131"/>
      <c r="E27" s="1131"/>
      <c r="F27" s="1131"/>
      <c r="G27" s="924"/>
      <c r="H27" s="231">
        <f>SUM(H15,H26)</f>
        <v>0</v>
      </c>
    </row>
    <row r="28" spans="1:8" ht="15.75" customHeight="1" thickBot="1" x14ac:dyDescent="0.35">
      <c r="A28" s="90"/>
      <c r="B28" s="903" t="s">
        <v>1712</v>
      </c>
      <c r="C28" s="1130"/>
      <c r="D28" s="1130"/>
      <c r="E28" s="1130"/>
      <c r="F28" s="1130"/>
      <c r="G28" s="904"/>
      <c r="H28" s="260">
        <f>H27+'71'!H46</f>
        <v>0</v>
      </c>
    </row>
    <row r="29" spans="1:8" ht="23.25" customHeight="1" thickTop="1" x14ac:dyDescent="0.3">
      <c r="A29" s="189"/>
      <c r="B29" s="1638" t="s">
        <v>1713</v>
      </c>
      <c r="C29" s="1638"/>
      <c r="D29" s="1638"/>
      <c r="E29" s="1638"/>
      <c r="F29" s="1638"/>
      <c r="G29" s="1638"/>
      <c r="H29" s="261"/>
    </row>
    <row r="30" spans="1:8" ht="23.25" customHeight="1" x14ac:dyDescent="0.25">
      <c r="A30" s="27"/>
      <c r="B30" s="907" t="s">
        <v>1613</v>
      </c>
      <c r="C30" s="1127"/>
      <c r="D30" s="1127"/>
      <c r="E30" s="1127"/>
      <c r="F30" s="1127"/>
      <c r="G30" s="908"/>
      <c r="H30" s="253"/>
    </row>
    <row r="31" spans="1:8" ht="15.75" customHeight="1" x14ac:dyDescent="0.25">
      <c r="A31" s="25">
        <v>850</v>
      </c>
      <c r="B31" s="897" t="s">
        <v>1607</v>
      </c>
      <c r="C31" s="981"/>
      <c r="D31" s="981"/>
      <c r="E31" s="981"/>
      <c r="F31" s="981"/>
      <c r="G31" s="898"/>
      <c r="H31" s="229">
        <v>0</v>
      </c>
    </row>
    <row r="32" spans="1:8" ht="15.75" customHeight="1" x14ac:dyDescent="0.25">
      <c r="A32" s="90">
        <v>851</v>
      </c>
      <c r="B32" s="905" t="s">
        <v>1714</v>
      </c>
      <c r="C32" s="1126"/>
      <c r="D32" s="1126"/>
      <c r="E32" s="1126"/>
      <c r="F32" s="1126"/>
      <c r="G32" s="906"/>
      <c r="H32" s="248">
        <v>0</v>
      </c>
    </row>
    <row r="33" spans="1:8" ht="15.75" customHeight="1" x14ac:dyDescent="0.25">
      <c r="A33" s="25">
        <v>852</v>
      </c>
      <c r="B33" s="897" t="s">
        <v>1715</v>
      </c>
      <c r="C33" s="981"/>
      <c r="D33" s="981"/>
      <c r="E33" s="981"/>
      <c r="F33" s="981"/>
      <c r="G33" s="898"/>
      <c r="H33" s="229">
        <v>0</v>
      </c>
    </row>
    <row r="34" spans="1:8" ht="15.75" customHeight="1" x14ac:dyDescent="0.25">
      <c r="A34" s="90">
        <v>853</v>
      </c>
      <c r="B34" s="905" t="s">
        <v>1716</v>
      </c>
      <c r="C34" s="1126"/>
      <c r="D34" s="1126"/>
      <c r="E34" s="1126"/>
      <c r="F34" s="1126"/>
      <c r="G34" s="906"/>
      <c r="H34" s="248">
        <v>0</v>
      </c>
    </row>
    <row r="35" spans="1:8" ht="15.75" customHeight="1" x14ac:dyDescent="0.25">
      <c r="A35" s="25">
        <v>854</v>
      </c>
      <c r="B35" s="897" t="s">
        <v>1717</v>
      </c>
      <c r="C35" s="981"/>
      <c r="D35" s="981"/>
      <c r="E35" s="981"/>
      <c r="F35" s="981"/>
      <c r="G35" s="898"/>
      <c r="H35" s="229">
        <v>0</v>
      </c>
    </row>
    <row r="36" spans="1:8" ht="15.75" customHeight="1" x14ac:dyDescent="0.25">
      <c r="A36" s="90">
        <v>855</v>
      </c>
      <c r="B36" s="905" t="s">
        <v>1718</v>
      </c>
      <c r="C36" s="1126"/>
      <c r="D36" s="1126"/>
      <c r="E36" s="1126"/>
      <c r="F36" s="1126"/>
      <c r="G36" s="906"/>
      <c r="H36" s="248">
        <v>0</v>
      </c>
    </row>
    <row r="37" spans="1:8" ht="15.75" customHeight="1" x14ac:dyDescent="0.25">
      <c r="A37" s="90">
        <v>856</v>
      </c>
      <c r="B37" s="905" t="s">
        <v>1719</v>
      </c>
      <c r="C37" s="1126"/>
      <c r="D37" s="1126"/>
      <c r="E37" s="1126"/>
      <c r="F37" s="1126"/>
      <c r="G37" s="906"/>
      <c r="H37" s="248">
        <v>0</v>
      </c>
    </row>
    <row r="38" spans="1:8" ht="15.75" customHeight="1" x14ac:dyDescent="0.25">
      <c r="A38" s="25">
        <v>857</v>
      </c>
      <c r="B38" s="897" t="s">
        <v>1720</v>
      </c>
      <c r="C38" s="981"/>
      <c r="D38" s="981"/>
      <c r="E38" s="981"/>
      <c r="F38" s="981"/>
      <c r="G38" s="898"/>
      <c r="H38" s="229">
        <v>0</v>
      </c>
    </row>
    <row r="39" spans="1:8" ht="15.75" customHeight="1" x14ac:dyDescent="0.25">
      <c r="A39" s="90">
        <v>858</v>
      </c>
      <c r="B39" s="905" t="s">
        <v>1721</v>
      </c>
      <c r="C39" s="1126"/>
      <c r="D39" s="1126"/>
      <c r="E39" s="1126"/>
      <c r="F39" s="1126"/>
      <c r="G39" s="906"/>
      <c r="H39" s="248">
        <v>0</v>
      </c>
    </row>
    <row r="40" spans="1:8" ht="15.75" customHeight="1" x14ac:dyDescent="0.25">
      <c r="A40" s="25">
        <v>859</v>
      </c>
      <c r="B40" s="897" t="s">
        <v>1649</v>
      </c>
      <c r="C40" s="981"/>
      <c r="D40" s="981"/>
      <c r="E40" s="981"/>
      <c r="F40" s="981"/>
      <c r="G40" s="898"/>
      <c r="H40" s="248">
        <v>0</v>
      </c>
    </row>
    <row r="41" spans="1:8" ht="15.75" customHeight="1" thickBot="1" x14ac:dyDescent="0.3">
      <c r="A41" s="90">
        <v>860</v>
      </c>
      <c r="B41" s="905" t="s">
        <v>1080</v>
      </c>
      <c r="C41" s="1126"/>
      <c r="D41" s="1126"/>
      <c r="E41" s="1126"/>
      <c r="F41" s="1126"/>
      <c r="G41" s="906"/>
      <c r="H41" s="249">
        <v>0</v>
      </c>
    </row>
    <row r="42" spans="1:8" ht="15.75" customHeight="1" thickBot="1" x14ac:dyDescent="0.35">
      <c r="A42" s="90"/>
      <c r="B42" s="1183" t="s">
        <v>1612</v>
      </c>
      <c r="C42" s="1184"/>
      <c r="D42" s="1184"/>
      <c r="E42" s="1184"/>
      <c r="F42" s="1184"/>
      <c r="G42" s="1185"/>
      <c r="H42" s="250">
        <f>SUM(H31:H41)</f>
        <v>0</v>
      </c>
    </row>
    <row r="43" spans="1:8" ht="13" x14ac:dyDescent="0.3">
      <c r="A43" s="1146" t="s">
        <v>1706</v>
      </c>
      <c r="B43" s="1112"/>
      <c r="C43" s="1112"/>
      <c r="D43" s="1112"/>
      <c r="E43" s="1112"/>
      <c r="F43" s="1112"/>
      <c r="G43" s="1112"/>
      <c r="H43" s="1146"/>
    </row>
    <row r="44" spans="1:8" x14ac:dyDescent="0.25">
      <c r="B44" s="32"/>
      <c r="C44" s="32"/>
      <c r="D44" s="32"/>
      <c r="E44" s="32"/>
      <c r="F44" s="32"/>
      <c r="G44" s="32"/>
    </row>
    <row r="45" spans="1:8" x14ac:dyDescent="0.25">
      <c r="B45" s="32"/>
      <c r="C45" s="32"/>
      <c r="D45" s="32"/>
      <c r="E45" s="32"/>
      <c r="F45" s="32"/>
      <c r="G45" s="32"/>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row r="1534" spans="2:7" x14ac:dyDescent="0.25">
      <c r="B1534" s="32"/>
      <c r="C1534" s="32"/>
      <c r="D1534" s="32"/>
      <c r="E1534" s="32"/>
      <c r="F1534" s="32"/>
      <c r="G1534" s="32"/>
    </row>
    <row r="1535" spans="2:7" x14ac:dyDescent="0.25">
      <c r="B1535" s="32"/>
      <c r="C1535" s="32"/>
      <c r="D1535" s="32"/>
      <c r="E1535" s="32"/>
      <c r="F1535" s="32"/>
      <c r="G1535" s="32"/>
    </row>
    <row r="1536" spans="2:7" x14ac:dyDescent="0.25">
      <c r="B1536" s="32"/>
      <c r="C1536" s="32"/>
      <c r="D1536" s="32"/>
      <c r="E1536" s="32"/>
      <c r="F1536" s="32"/>
      <c r="G1536" s="32"/>
    </row>
    <row r="1537" spans="2:7" x14ac:dyDescent="0.25">
      <c r="B1537" s="32"/>
      <c r="C1537" s="32"/>
      <c r="D1537" s="32"/>
      <c r="E1537" s="32"/>
      <c r="F1537" s="32"/>
      <c r="G1537" s="32"/>
    </row>
    <row r="1538" spans="2:7" x14ac:dyDescent="0.25">
      <c r="B1538" s="32"/>
      <c r="C1538" s="32"/>
      <c r="D1538" s="32"/>
      <c r="E1538" s="32"/>
      <c r="F1538" s="32"/>
      <c r="G1538" s="32"/>
    </row>
    <row r="1539" spans="2:7" x14ac:dyDescent="0.25">
      <c r="B1539" s="32"/>
      <c r="C1539" s="32"/>
      <c r="D1539" s="32"/>
      <c r="E1539" s="32"/>
      <c r="F1539" s="32"/>
      <c r="G1539" s="32"/>
    </row>
    <row r="1540" spans="2:7" x14ac:dyDescent="0.25">
      <c r="B1540" s="32"/>
      <c r="C1540" s="32"/>
      <c r="D1540" s="32"/>
      <c r="E1540" s="32"/>
      <c r="F1540" s="32"/>
      <c r="G1540" s="32"/>
    </row>
    <row r="1541" spans="2:7" x14ac:dyDescent="0.25">
      <c r="B1541" s="32"/>
      <c r="C1541" s="32"/>
      <c r="D1541" s="32"/>
      <c r="E1541" s="32"/>
      <c r="F1541" s="32"/>
      <c r="G1541" s="32"/>
    </row>
    <row r="1542" spans="2:7" x14ac:dyDescent="0.25">
      <c r="B1542" s="32"/>
      <c r="C1542" s="32"/>
      <c r="D1542" s="32"/>
      <c r="E1542" s="32"/>
      <c r="F1542" s="32"/>
      <c r="G1542" s="32"/>
    </row>
    <row r="1543" spans="2:7" x14ac:dyDescent="0.25">
      <c r="B1543" s="32"/>
      <c r="C1543" s="32"/>
      <c r="D1543" s="32"/>
      <c r="E1543" s="32"/>
      <c r="F1543" s="32"/>
      <c r="G1543" s="32"/>
    </row>
    <row r="1544" spans="2:7" x14ac:dyDescent="0.25">
      <c r="B1544" s="32"/>
      <c r="C1544" s="32"/>
      <c r="D1544" s="32"/>
      <c r="E1544" s="32"/>
      <c r="F1544" s="32"/>
      <c r="G1544" s="32"/>
    </row>
    <row r="1545" spans="2:7" x14ac:dyDescent="0.25">
      <c r="B1545" s="32"/>
      <c r="C1545" s="32"/>
      <c r="D1545" s="32"/>
      <c r="E1545" s="32"/>
      <c r="F1545" s="32"/>
      <c r="G1545" s="32"/>
    </row>
    <row r="1546" spans="2:7" x14ac:dyDescent="0.25">
      <c r="B1546" s="32"/>
      <c r="C1546" s="32"/>
      <c r="D1546" s="32"/>
      <c r="E1546" s="32"/>
      <c r="F1546" s="32"/>
      <c r="G1546" s="32"/>
    </row>
    <row r="1547" spans="2:7" x14ac:dyDescent="0.25">
      <c r="B1547" s="32"/>
      <c r="C1547" s="32"/>
      <c r="D1547" s="32"/>
      <c r="E1547" s="32"/>
      <c r="F1547" s="32"/>
      <c r="G1547" s="32"/>
    </row>
    <row r="1548" spans="2:7" x14ac:dyDescent="0.25">
      <c r="B1548" s="32"/>
      <c r="C1548" s="32"/>
      <c r="D1548" s="32"/>
      <c r="E1548" s="32"/>
      <c r="F1548" s="32"/>
      <c r="G1548" s="32"/>
    </row>
    <row r="1549" spans="2:7" x14ac:dyDescent="0.25">
      <c r="B1549" s="32"/>
      <c r="C1549" s="32"/>
      <c r="D1549" s="32"/>
      <c r="E1549" s="32"/>
      <c r="F1549" s="32"/>
      <c r="G1549" s="32"/>
    </row>
    <row r="1550" spans="2:7" x14ac:dyDescent="0.25">
      <c r="B1550" s="32"/>
      <c r="C1550" s="32"/>
      <c r="D1550" s="32"/>
      <c r="E1550" s="32"/>
      <c r="F1550" s="32"/>
      <c r="G1550" s="32"/>
    </row>
    <row r="1551" spans="2:7" x14ac:dyDescent="0.25">
      <c r="B1551" s="32"/>
      <c r="C1551" s="32"/>
      <c r="D1551" s="32"/>
      <c r="E1551" s="32"/>
      <c r="F1551" s="32"/>
      <c r="G1551" s="32"/>
    </row>
    <row r="1552" spans="2:7" x14ac:dyDescent="0.25">
      <c r="B1552" s="32"/>
      <c r="C1552" s="32"/>
      <c r="D1552" s="32"/>
      <c r="E1552" s="32"/>
      <c r="F1552" s="32"/>
      <c r="G1552" s="32"/>
    </row>
    <row r="1553" spans="2:7" x14ac:dyDescent="0.25">
      <c r="B1553" s="32"/>
      <c r="C1553" s="32"/>
      <c r="D1553" s="32"/>
      <c r="E1553" s="32"/>
      <c r="F1553" s="32"/>
      <c r="G1553" s="32"/>
    </row>
    <row r="1554" spans="2:7" x14ac:dyDescent="0.25">
      <c r="B1554" s="32"/>
      <c r="C1554" s="32"/>
      <c r="D1554" s="32"/>
      <c r="E1554" s="32"/>
      <c r="F1554" s="32"/>
      <c r="G1554" s="32"/>
    </row>
    <row r="1555" spans="2:7" x14ac:dyDescent="0.25">
      <c r="B1555" s="32"/>
      <c r="C1555" s="32"/>
      <c r="D1555" s="32"/>
      <c r="E1555" s="32"/>
      <c r="F1555" s="32"/>
      <c r="G1555" s="32"/>
    </row>
    <row r="1556" spans="2:7" x14ac:dyDescent="0.25">
      <c r="B1556" s="32"/>
      <c r="C1556" s="32"/>
      <c r="D1556" s="32"/>
      <c r="E1556" s="32"/>
      <c r="F1556" s="32"/>
      <c r="G1556" s="32"/>
    </row>
    <row r="1557" spans="2:7" x14ac:dyDescent="0.25">
      <c r="B1557" s="32"/>
      <c r="C1557" s="32"/>
      <c r="D1557" s="32"/>
      <c r="E1557" s="32"/>
      <c r="F1557" s="32"/>
      <c r="G1557" s="32"/>
    </row>
    <row r="1558" spans="2:7" x14ac:dyDescent="0.25">
      <c r="B1558" s="32"/>
      <c r="C1558" s="32"/>
      <c r="D1558" s="32"/>
      <c r="E1558" s="32"/>
      <c r="F1558" s="32"/>
      <c r="G1558" s="32"/>
    </row>
    <row r="1559" spans="2:7" x14ac:dyDescent="0.25">
      <c r="B1559" s="32"/>
      <c r="C1559" s="32"/>
      <c r="D1559" s="32"/>
      <c r="E1559" s="32"/>
      <c r="F1559" s="32"/>
      <c r="G1559" s="32"/>
    </row>
    <row r="1560" spans="2:7" x14ac:dyDescent="0.25">
      <c r="B1560" s="32"/>
      <c r="C1560" s="32"/>
      <c r="D1560" s="32"/>
      <c r="E1560" s="32"/>
      <c r="F1560" s="32"/>
      <c r="G1560" s="32"/>
    </row>
    <row r="1561" spans="2:7" x14ac:dyDescent="0.25">
      <c r="B1561" s="32"/>
      <c r="C1561" s="32"/>
      <c r="D1561" s="32"/>
      <c r="E1561" s="32"/>
      <c r="F1561" s="32"/>
      <c r="G1561" s="32"/>
    </row>
    <row r="1562" spans="2:7" x14ac:dyDescent="0.25">
      <c r="B1562" s="32"/>
      <c r="C1562" s="32"/>
      <c r="D1562" s="32"/>
      <c r="E1562" s="32"/>
      <c r="F1562" s="32"/>
      <c r="G1562" s="32"/>
    </row>
    <row r="1563" spans="2:7" x14ac:dyDescent="0.25">
      <c r="B1563" s="32"/>
      <c r="C1563" s="32"/>
      <c r="D1563" s="32"/>
      <c r="E1563" s="32"/>
      <c r="F1563" s="32"/>
      <c r="G1563" s="32"/>
    </row>
    <row r="1564" spans="2:7" x14ac:dyDescent="0.25">
      <c r="B1564" s="32"/>
      <c r="C1564" s="32"/>
      <c r="D1564" s="32"/>
      <c r="E1564" s="32"/>
      <c r="F1564" s="32"/>
      <c r="G1564" s="32"/>
    </row>
    <row r="1565" spans="2:7" x14ac:dyDescent="0.25">
      <c r="B1565" s="32"/>
      <c r="C1565" s="32"/>
      <c r="D1565" s="32"/>
      <c r="E1565" s="32"/>
      <c r="F1565" s="32"/>
      <c r="G1565" s="32"/>
    </row>
    <row r="1566" spans="2:7" x14ac:dyDescent="0.25">
      <c r="B1566" s="32"/>
      <c r="C1566" s="32"/>
      <c r="D1566" s="32"/>
      <c r="E1566" s="32"/>
      <c r="F1566" s="32"/>
      <c r="G1566" s="32"/>
    </row>
    <row r="1567" spans="2:7" x14ac:dyDescent="0.25">
      <c r="B1567" s="32"/>
      <c r="C1567" s="32"/>
      <c r="D1567" s="32"/>
      <c r="E1567" s="32"/>
      <c r="F1567" s="32"/>
      <c r="G1567" s="32"/>
    </row>
    <row r="1568" spans="2:7" x14ac:dyDescent="0.25">
      <c r="B1568" s="32"/>
      <c r="C1568" s="32"/>
      <c r="D1568" s="32"/>
      <c r="E1568" s="32"/>
      <c r="F1568" s="32"/>
      <c r="G1568" s="32"/>
    </row>
    <row r="1569" spans="2:7" x14ac:dyDescent="0.25">
      <c r="B1569" s="32"/>
      <c r="C1569" s="32"/>
      <c r="D1569" s="32"/>
      <c r="E1569" s="32"/>
      <c r="F1569" s="32"/>
      <c r="G1569" s="32"/>
    </row>
    <row r="1570" spans="2:7" x14ac:dyDescent="0.25">
      <c r="B1570" s="32"/>
      <c r="C1570" s="32"/>
      <c r="D1570" s="32"/>
      <c r="E1570" s="32"/>
      <c r="F1570" s="32"/>
      <c r="G1570" s="32"/>
    </row>
    <row r="1571" spans="2:7" x14ac:dyDescent="0.25">
      <c r="B1571" s="32"/>
      <c r="C1571" s="32"/>
      <c r="D1571" s="32"/>
      <c r="E1571" s="32"/>
      <c r="F1571" s="32"/>
      <c r="G1571" s="32"/>
    </row>
    <row r="1572" spans="2:7" x14ac:dyDescent="0.25">
      <c r="B1572" s="32"/>
      <c r="C1572" s="32"/>
      <c r="D1572" s="32"/>
      <c r="E1572" s="32"/>
      <c r="F1572" s="32"/>
      <c r="G1572" s="32"/>
    </row>
    <row r="1573" spans="2:7" x14ac:dyDescent="0.25">
      <c r="B1573" s="32"/>
      <c r="C1573" s="32"/>
      <c r="D1573" s="32"/>
      <c r="E1573" s="32"/>
      <c r="F1573" s="32"/>
      <c r="G1573" s="32"/>
    </row>
    <row r="1574" spans="2:7" x14ac:dyDescent="0.25">
      <c r="B1574" s="32"/>
      <c r="C1574" s="32"/>
      <c r="D1574" s="32"/>
      <c r="E1574" s="32"/>
      <c r="F1574" s="32"/>
      <c r="G1574" s="32"/>
    </row>
    <row r="1575" spans="2:7" x14ac:dyDescent="0.25">
      <c r="B1575" s="32"/>
      <c r="C1575" s="32"/>
      <c r="D1575" s="32"/>
      <c r="E1575" s="32"/>
      <c r="F1575" s="32"/>
      <c r="G1575" s="32"/>
    </row>
    <row r="1576" spans="2:7" x14ac:dyDescent="0.25">
      <c r="B1576" s="32"/>
      <c r="C1576" s="32"/>
      <c r="D1576" s="32"/>
      <c r="E1576" s="32"/>
      <c r="F1576" s="32"/>
      <c r="G1576" s="32"/>
    </row>
    <row r="1577" spans="2:7" x14ac:dyDescent="0.25">
      <c r="B1577" s="32"/>
      <c r="C1577" s="32"/>
      <c r="D1577" s="32"/>
      <c r="E1577" s="32"/>
      <c r="F1577" s="32"/>
      <c r="G1577" s="32"/>
    </row>
    <row r="1578" spans="2:7" x14ac:dyDescent="0.25">
      <c r="B1578" s="32"/>
      <c r="C1578" s="32"/>
      <c r="D1578" s="32"/>
      <c r="E1578" s="32"/>
      <c r="F1578" s="32"/>
      <c r="G1578" s="32"/>
    </row>
    <row r="1579" spans="2:7" x14ac:dyDescent="0.25">
      <c r="B1579" s="32"/>
      <c r="C1579" s="32"/>
      <c r="D1579" s="32"/>
      <c r="E1579" s="32"/>
      <c r="F1579" s="32"/>
      <c r="G1579" s="32"/>
    </row>
    <row r="1580" spans="2:7" x14ac:dyDescent="0.25">
      <c r="B1580" s="32"/>
      <c r="C1580" s="32"/>
      <c r="D1580" s="32"/>
      <c r="E1580" s="32"/>
      <c r="F1580" s="32"/>
      <c r="G1580" s="32"/>
    </row>
    <row r="1581" spans="2:7" x14ac:dyDescent="0.25">
      <c r="B1581" s="32"/>
      <c r="C1581" s="32"/>
      <c r="D1581" s="32"/>
      <c r="E1581" s="32"/>
      <c r="F1581" s="32"/>
      <c r="G1581" s="32"/>
    </row>
    <row r="1582" spans="2:7" x14ac:dyDescent="0.25">
      <c r="B1582" s="32"/>
      <c r="C1582" s="32"/>
      <c r="D1582" s="32"/>
      <c r="E1582" s="32"/>
      <c r="F1582" s="32"/>
      <c r="G1582" s="32"/>
    </row>
    <row r="1583" spans="2:7" x14ac:dyDescent="0.25">
      <c r="B1583" s="32"/>
      <c r="C1583" s="32"/>
      <c r="D1583" s="32"/>
      <c r="E1583" s="32"/>
      <c r="F1583" s="32"/>
      <c r="G1583" s="32"/>
    </row>
    <row r="1584" spans="2:7" x14ac:dyDescent="0.25">
      <c r="B1584" s="32"/>
      <c r="C1584" s="32"/>
      <c r="D1584" s="32"/>
      <c r="E1584" s="32"/>
      <c r="F1584" s="32"/>
      <c r="G1584" s="32"/>
    </row>
    <row r="1585" spans="2:7" x14ac:dyDescent="0.25">
      <c r="B1585" s="32"/>
      <c r="C1585" s="32"/>
      <c r="D1585" s="32"/>
      <c r="E1585" s="32"/>
      <c r="F1585" s="32"/>
      <c r="G1585" s="32"/>
    </row>
    <row r="1586" spans="2:7" x14ac:dyDescent="0.25">
      <c r="B1586" s="32"/>
      <c r="C1586" s="32"/>
      <c r="D1586" s="32"/>
      <c r="E1586" s="32"/>
      <c r="F1586" s="32"/>
      <c r="G1586" s="32"/>
    </row>
    <row r="1587" spans="2:7" x14ac:dyDescent="0.25">
      <c r="B1587" s="32"/>
      <c r="C1587" s="32"/>
      <c r="D1587" s="32"/>
      <c r="E1587" s="32"/>
      <c r="F1587" s="32"/>
      <c r="G1587" s="32"/>
    </row>
    <row r="1588" spans="2:7" x14ac:dyDescent="0.25">
      <c r="B1588" s="32"/>
      <c r="C1588" s="32"/>
      <c r="D1588" s="32"/>
      <c r="E1588" s="32"/>
      <c r="F1588" s="32"/>
      <c r="G1588" s="32"/>
    </row>
    <row r="1589" spans="2:7" x14ac:dyDescent="0.25">
      <c r="B1589" s="32"/>
      <c r="C1589" s="32"/>
      <c r="D1589" s="32"/>
      <c r="E1589" s="32"/>
      <c r="F1589" s="32"/>
      <c r="G1589" s="32"/>
    </row>
    <row r="1590" spans="2:7" x14ac:dyDescent="0.25">
      <c r="B1590" s="32"/>
      <c r="C1590" s="32"/>
      <c r="D1590" s="32"/>
      <c r="E1590" s="32"/>
      <c r="F1590" s="32"/>
      <c r="G1590" s="32"/>
    </row>
    <row r="1591" spans="2:7" x14ac:dyDescent="0.25">
      <c r="B1591" s="32"/>
      <c r="C1591" s="32"/>
      <c r="D1591" s="32"/>
      <c r="E1591" s="32"/>
      <c r="F1591" s="32"/>
      <c r="G1591" s="32"/>
    </row>
    <row r="1592" spans="2:7" x14ac:dyDescent="0.25">
      <c r="B1592" s="32"/>
      <c r="C1592" s="32"/>
      <c r="D1592" s="32"/>
      <c r="E1592" s="32"/>
      <c r="F1592" s="32"/>
      <c r="G1592" s="32"/>
    </row>
    <row r="1593" spans="2:7" x14ac:dyDescent="0.25">
      <c r="B1593" s="32"/>
      <c r="C1593" s="32"/>
      <c r="D1593" s="32"/>
      <c r="E1593" s="32"/>
      <c r="F1593" s="32"/>
      <c r="G1593" s="32"/>
    </row>
    <row r="1594" spans="2:7" x14ac:dyDescent="0.25">
      <c r="B1594" s="32"/>
      <c r="C1594" s="32"/>
      <c r="D1594" s="32"/>
      <c r="E1594" s="32"/>
      <c r="F1594" s="32"/>
      <c r="G1594" s="32"/>
    </row>
    <row r="1595" spans="2:7" x14ac:dyDescent="0.25">
      <c r="B1595" s="32"/>
      <c r="C1595" s="32"/>
      <c r="D1595" s="32"/>
      <c r="E1595" s="32"/>
      <c r="F1595" s="32"/>
      <c r="G1595" s="32"/>
    </row>
    <row r="1596" spans="2:7" x14ac:dyDescent="0.25">
      <c r="B1596" s="32"/>
      <c r="C1596" s="32"/>
      <c r="D1596" s="32"/>
      <c r="E1596" s="32"/>
      <c r="F1596" s="32"/>
      <c r="G1596" s="32"/>
    </row>
    <row r="1597" spans="2:7" x14ac:dyDescent="0.25">
      <c r="B1597" s="32"/>
      <c r="C1597" s="32"/>
      <c r="D1597" s="32"/>
      <c r="E1597" s="32"/>
      <c r="F1597" s="32"/>
      <c r="G1597" s="32"/>
    </row>
    <row r="1598" spans="2:7" x14ac:dyDescent="0.25">
      <c r="B1598" s="32"/>
      <c r="C1598" s="32"/>
      <c r="D1598" s="32"/>
      <c r="E1598" s="32"/>
      <c r="F1598" s="32"/>
      <c r="G1598" s="32"/>
    </row>
    <row r="1599" spans="2:7" x14ac:dyDescent="0.25">
      <c r="B1599" s="32"/>
      <c r="C1599" s="32"/>
      <c r="D1599" s="32"/>
      <c r="E1599" s="32"/>
      <c r="F1599" s="32"/>
      <c r="G1599" s="32"/>
    </row>
    <row r="1600" spans="2:7" x14ac:dyDescent="0.25">
      <c r="B1600" s="32"/>
      <c r="C1600" s="32"/>
      <c r="D1600" s="32"/>
      <c r="E1600" s="32"/>
      <c r="F1600" s="32"/>
      <c r="G1600" s="32"/>
    </row>
    <row r="1601" spans="2:7" x14ac:dyDescent="0.25">
      <c r="B1601" s="32"/>
      <c r="C1601" s="32"/>
      <c r="D1601" s="32"/>
      <c r="E1601" s="32"/>
      <c r="F1601" s="32"/>
      <c r="G1601" s="32"/>
    </row>
    <row r="1602" spans="2:7" x14ac:dyDescent="0.25">
      <c r="B1602" s="32"/>
      <c r="C1602" s="32"/>
      <c r="D1602" s="32"/>
      <c r="E1602" s="32"/>
      <c r="F1602" s="32"/>
      <c r="G1602" s="32"/>
    </row>
    <row r="1603" spans="2:7" x14ac:dyDescent="0.25">
      <c r="B1603" s="32"/>
      <c r="C1603" s="32"/>
      <c r="D1603" s="32"/>
      <c r="E1603" s="32"/>
      <c r="F1603" s="32"/>
      <c r="G1603" s="32"/>
    </row>
    <row r="1604" spans="2:7" x14ac:dyDescent="0.25">
      <c r="B1604" s="32"/>
      <c r="C1604" s="32"/>
      <c r="D1604" s="32"/>
      <c r="E1604" s="32"/>
      <c r="F1604" s="32"/>
      <c r="G1604" s="32"/>
    </row>
    <row r="1605" spans="2:7" x14ac:dyDescent="0.25">
      <c r="B1605" s="32"/>
      <c r="C1605" s="32"/>
      <c r="D1605" s="32"/>
      <c r="E1605" s="32"/>
      <c r="F1605" s="32"/>
      <c r="G1605" s="32"/>
    </row>
    <row r="1606" spans="2:7" x14ac:dyDescent="0.25">
      <c r="B1606" s="32"/>
      <c r="C1606" s="32"/>
      <c r="D1606" s="32"/>
      <c r="E1606" s="32"/>
      <c r="F1606" s="32"/>
      <c r="G1606" s="32"/>
    </row>
    <row r="1607" spans="2:7" x14ac:dyDescent="0.25">
      <c r="B1607" s="32"/>
      <c r="C1607" s="32"/>
      <c r="D1607" s="32"/>
      <c r="E1607" s="32"/>
      <c r="F1607" s="32"/>
      <c r="G1607" s="32"/>
    </row>
    <row r="1608" spans="2:7" x14ac:dyDescent="0.25">
      <c r="B1608" s="32"/>
      <c r="C1608" s="32"/>
      <c r="D1608" s="32"/>
      <c r="E1608" s="32"/>
      <c r="F1608" s="32"/>
      <c r="G1608" s="32"/>
    </row>
    <row r="1609" spans="2:7" x14ac:dyDescent="0.25">
      <c r="B1609" s="32"/>
      <c r="C1609" s="32"/>
      <c r="D1609" s="32"/>
      <c r="E1609" s="32"/>
      <c r="F1609" s="32"/>
      <c r="G1609" s="32"/>
    </row>
    <row r="1610" spans="2:7" x14ac:dyDescent="0.25">
      <c r="B1610" s="32"/>
      <c r="C1610" s="32"/>
      <c r="D1610" s="32"/>
      <c r="E1610" s="32"/>
      <c r="F1610" s="32"/>
      <c r="G1610" s="32"/>
    </row>
    <row r="1611" spans="2:7" x14ac:dyDescent="0.25">
      <c r="B1611" s="32"/>
      <c r="C1611" s="32"/>
      <c r="D1611" s="32"/>
      <c r="E1611" s="32"/>
      <c r="F1611" s="32"/>
      <c r="G1611" s="32"/>
    </row>
    <row r="1612" spans="2:7" x14ac:dyDescent="0.25">
      <c r="B1612" s="32"/>
      <c r="C1612" s="32"/>
      <c r="D1612" s="32"/>
      <c r="E1612" s="32"/>
      <c r="F1612" s="32"/>
      <c r="G1612" s="32"/>
    </row>
    <row r="1613" spans="2:7" x14ac:dyDescent="0.25">
      <c r="B1613" s="32"/>
      <c r="C1613" s="32"/>
      <c r="D1613" s="32"/>
      <c r="E1613" s="32"/>
      <c r="F1613" s="32"/>
      <c r="G1613" s="32"/>
    </row>
    <row r="1614" spans="2:7" x14ac:dyDescent="0.25">
      <c r="B1614" s="32"/>
      <c r="C1614" s="32"/>
      <c r="D1614" s="32"/>
      <c r="E1614" s="32"/>
      <c r="F1614" s="32"/>
      <c r="G1614" s="32"/>
    </row>
    <row r="1615" spans="2:7" x14ac:dyDescent="0.25">
      <c r="B1615" s="32"/>
      <c r="C1615" s="32"/>
      <c r="D1615" s="32"/>
      <c r="E1615" s="32"/>
      <c r="F1615" s="32"/>
      <c r="G1615" s="32"/>
    </row>
    <row r="1616" spans="2:7" x14ac:dyDescent="0.25">
      <c r="B1616" s="32"/>
      <c r="C1616" s="32"/>
      <c r="D1616" s="32"/>
      <c r="E1616" s="32"/>
      <c r="F1616" s="32"/>
      <c r="G1616" s="32"/>
    </row>
    <row r="1617" spans="2:7" x14ac:dyDescent="0.25">
      <c r="B1617" s="32"/>
      <c r="C1617" s="32"/>
      <c r="D1617" s="32"/>
      <c r="E1617" s="32"/>
      <c r="F1617" s="32"/>
      <c r="G1617" s="32"/>
    </row>
    <row r="1618" spans="2:7" x14ac:dyDescent="0.25">
      <c r="B1618" s="32"/>
      <c r="C1618" s="32"/>
      <c r="D1618" s="32"/>
      <c r="E1618" s="32"/>
      <c r="F1618" s="32"/>
      <c r="G1618" s="32"/>
    </row>
    <row r="1619" spans="2:7" x14ac:dyDescent="0.25">
      <c r="B1619" s="32"/>
      <c r="C1619" s="32"/>
      <c r="D1619" s="32"/>
      <c r="E1619" s="32"/>
      <c r="F1619" s="32"/>
      <c r="G1619" s="32"/>
    </row>
    <row r="1620" spans="2:7" x14ac:dyDescent="0.25">
      <c r="B1620" s="32"/>
      <c r="C1620" s="32"/>
      <c r="D1620" s="32"/>
      <c r="E1620" s="32"/>
      <c r="F1620" s="32"/>
      <c r="G1620" s="32"/>
    </row>
    <row r="1621" spans="2:7" x14ac:dyDescent="0.25">
      <c r="B1621" s="32"/>
      <c r="C1621" s="32"/>
      <c r="D1621" s="32"/>
      <c r="E1621" s="32"/>
      <c r="F1621" s="32"/>
      <c r="G1621" s="32"/>
    </row>
    <row r="1622" spans="2:7" x14ac:dyDescent="0.25">
      <c r="B1622" s="32"/>
      <c r="C1622" s="32"/>
      <c r="D1622" s="32"/>
      <c r="E1622" s="32"/>
      <c r="F1622" s="32"/>
      <c r="G1622" s="32"/>
    </row>
    <row r="1623" spans="2:7" x14ac:dyDescent="0.25">
      <c r="B1623" s="32"/>
      <c r="C1623" s="32"/>
      <c r="D1623" s="32"/>
      <c r="E1623" s="32"/>
      <c r="F1623" s="32"/>
      <c r="G1623" s="32"/>
    </row>
    <row r="1624" spans="2:7" x14ac:dyDescent="0.25">
      <c r="B1624" s="32"/>
      <c r="C1624" s="32"/>
      <c r="D1624" s="32"/>
      <c r="E1624" s="32"/>
      <c r="F1624" s="32"/>
      <c r="G1624" s="32"/>
    </row>
    <row r="1625" spans="2:7" x14ac:dyDescent="0.25">
      <c r="B1625" s="32"/>
      <c r="C1625" s="32"/>
      <c r="D1625" s="32"/>
      <c r="E1625" s="32"/>
      <c r="F1625" s="32"/>
      <c r="G1625" s="32"/>
    </row>
    <row r="1626" spans="2:7" x14ac:dyDescent="0.25">
      <c r="B1626" s="32"/>
      <c r="C1626" s="32"/>
      <c r="D1626" s="32"/>
      <c r="E1626" s="32"/>
      <c r="F1626" s="32"/>
      <c r="G1626" s="32"/>
    </row>
    <row r="1627" spans="2:7" x14ac:dyDescent="0.25">
      <c r="B1627" s="32"/>
      <c r="C1627" s="32"/>
      <c r="D1627" s="32"/>
      <c r="E1627" s="32"/>
      <c r="F1627" s="32"/>
      <c r="G1627" s="32"/>
    </row>
    <row r="1628" spans="2:7" x14ac:dyDescent="0.25">
      <c r="B1628" s="32"/>
      <c r="C1628" s="32"/>
      <c r="D1628" s="32"/>
      <c r="E1628" s="32"/>
      <c r="F1628" s="32"/>
      <c r="G1628" s="32"/>
    </row>
    <row r="1629" spans="2:7" x14ac:dyDescent="0.25">
      <c r="B1629" s="32"/>
      <c r="C1629" s="32"/>
      <c r="D1629" s="32"/>
      <c r="E1629" s="32"/>
      <c r="F1629" s="32"/>
      <c r="G1629" s="32"/>
    </row>
    <row r="1630" spans="2:7" x14ac:dyDescent="0.25">
      <c r="B1630" s="32"/>
      <c r="C1630" s="32"/>
      <c r="D1630" s="32"/>
      <c r="E1630" s="32"/>
      <c r="F1630" s="32"/>
      <c r="G1630" s="32"/>
    </row>
    <row r="1631" spans="2:7" x14ac:dyDescent="0.25">
      <c r="B1631" s="32"/>
      <c r="C1631" s="32"/>
      <c r="D1631" s="32"/>
      <c r="E1631" s="32"/>
      <c r="F1631" s="32"/>
      <c r="G1631" s="32"/>
    </row>
    <row r="1632" spans="2:7" x14ac:dyDescent="0.25">
      <c r="B1632" s="32"/>
      <c r="C1632" s="32"/>
      <c r="D1632" s="32"/>
      <c r="E1632" s="32"/>
      <c r="F1632" s="32"/>
      <c r="G1632" s="32"/>
    </row>
    <row r="1633" spans="2:7" x14ac:dyDescent="0.25">
      <c r="B1633" s="32"/>
      <c r="C1633" s="32"/>
      <c r="D1633" s="32"/>
      <c r="E1633" s="32"/>
      <c r="F1633" s="32"/>
      <c r="G1633" s="32"/>
    </row>
    <row r="1634" spans="2:7" x14ac:dyDescent="0.25">
      <c r="B1634" s="32"/>
      <c r="C1634" s="32"/>
      <c r="D1634" s="32"/>
      <c r="E1634" s="32"/>
      <c r="F1634" s="32"/>
      <c r="G1634" s="32"/>
    </row>
    <row r="1635" spans="2:7" x14ac:dyDescent="0.25">
      <c r="B1635" s="32"/>
      <c r="C1635" s="32"/>
      <c r="D1635" s="32"/>
      <c r="E1635" s="32"/>
      <c r="F1635" s="32"/>
      <c r="G1635" s="32"/>
    </row>
    <row r="1636" spans="2:7" x14ac:dyDescent="0.25">
      <c r="B1636" s="32"/>
      <c r="C1636" s="32"/>
      <c r="D1636" s="32"/>
      <c r="E1636" s="32"/>
      <c r="F1636" s="32"/>
      <c r="G1636" s="32"/>
    </row>
    <row r="1637" spans="2:7" x14ac:dyDescent="0.25">
      <c r="B1637" s="32"/>
      <c r="C1637" s="32"/>
      <c r="D1637" s="32"/>
      <c r="E1637" s="32"/>
      <c r="F1637" s="32"/>
      <c r="G1637" s="32"/>
    </row>
    <row r="1638" spans="2:7" x14ac:dyDescent="0.25">
      <c r="B1638" s="32"/>
      <c r="C1638" s="32"/>
      <c r="D1638" s="32"/>
      <c r="E1638" s="32"/>
      <c r="F1638" s="32"/>
      <c r="G1638" s="32"/>
    </row>
  </sheetData>
  <mergeCells count="40">
    <mergeCell ref="B15:G15"/>
    <mergeCell ref="A4:H4"/>
    <mergeCell ref="B6:G6"/>
    <mergeCell ref="B7:G7"/>
    <mergeCell ref="A5:H5"/>
    <mergeCell ref="B8:G8"/>
    <mergeCell ref="B9:G9"/>
    <mergeCell ref="B10:G10"/>
    <mergeCell ref="B11:G11"/>
    <mergeCell ref="B12:G12"/>
    <mergeCell ref="B13:G13"/>
    <mergeCell ref="B14:G14"/>
    <mergeCell ref="B16:G16"/>
    <mergeCell ref="B17:G17"/>
    <mergeCell ref="B18:G18"/>
    <mergeCell ref="B19:G19"/>
    <mergeCell ref="B20:G20"/>
    <mergeCell ref="B33:G33"/>
    <mergeCell ref="B24:G24"/>
    <mergeCell ref="B21:G21"/>
    <mergeCell ref="B22:G22"/>
    <mergeCell ref="B25:G25"/>
    <mergeCell ref="B26:G26"/>
    <mergeCell ref="B27:G27"/>
    <mergeCell ref="B23:G23"/>
    <mergeCell ref="B28:G28"/>
    <mergeCell ref="B29:G29"/>
    <mergeCell ref="B30:G30"/>
    <mergeCell ref="B31:G31"/>
    <mergeCell ref="B32:G32"/>
    <mergeCell ref="A43:H43"/>
    <mergeCell ref="B40:G40"/>
    <mergeCell ref="B41:G41"/>
    <mergeCell ref="B42:G42"/>
    <mergeCell ref="B34:G34"/>
    <mergeCell ref="B35:G35"/>
    <mergeCell ref="B36:G36"/>
    <mergeCell ref="B37:G37"/>
    <mergeCell ref="B38:G38"/>
    <mergeCell ref="B39:G39"/>
  </mergeCells>
  <phoneticPr fontId="0" type="noConversion"/>
  <printOptions horizontalCentered="1"/>
  <pageMargins left="0" right="0" top="1" bottom="1" header="0" footer="0.5"/>
  <pageSetup scale="94" orientation="portrait" r:id="rId1"/>
  <headerFooter alignWithMargins="0">
    <oddFooter>&amp;A</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4">
    <pageSetUpPr fitToPage="1"/>
  </sheetPr>
  <dimension ref="A1:H1026"/>
  <sheetViews>
    <sheetView workbookViewId="0">
      <selection activeCell="C2" sqref="C2"/>
    </sheetView>
  </sheetViews>
  <sheetFormatPr defaultRowHeight="12.5" x14ac:dyDescent="0.25"/>
  <cols>
    <col min="1" max="1" width="9" customWidth="1"/>
    <col min="7" max="7" width="18" customWidth="1"/>
    <col min="8" max="8" width="22.453125" customWidth="1"/>
  </cols>
  <sheetData>
    <row r="1" spans="1:8" x14ac:dyDescent="0.25">
      <c r="A1" s="619">
        <f>Title!B12</f>
        <v>0</v>
      </c>
      <c r="B1" s="2"/>
      <c r="C1" s="2"/>
      <c r="D1" s="2"/>
      <c r="E1" s="2"/>
      <c r="F1" s="2"/>
      <c r="G1" s="2"/>
      <c r="H1" s="626" t="str">
        <f>'82'!H1</f>
        <v>For The Year Ended</v>
      </c>
    </row>
    <row r="2" spans="1:8" ht="13" thickBot="1" x14ac:dyDescent="0.3">
      <c r="A2" t="s">
        <v>8</v>
      </c>
      <c r="B2" s="2"/>
      <c r="C2" s="2"/>
      <c r="D2" s="2"/>
      <c r="E2" s="2"/>
      <c r="F2" s="2"/>
      <c r="G2" s="2"/>
      <c r="H2" s="165">
        <f>'41'!H2</f>
        <v>45657</v>
      </c>
    </row>
    <row r="3" spans="1:8" ht="13" x14ac:dyDescent="0.3">
      <c r="A3" s="895" t="s">
        <v>1948</v>
      </c>
      <c r="B3" s="895"/>
      <c r="C3" s="895"/>
      <c r="D3" s="895"/>
      <c r="E3" s="895"/>
      <c r="F3" s="895"/>
      <c r="G3" s="895"/>
      <c r="H3" s="895"/>
    </row>
    <row r="4" spans="1:8" ht="13" thickBot="1" x14ac:dyDescent="0.3">
      <c r="A4" s="1509"/>
      <c r="B4" s="1509"/>
      <c r="C4" s="1509"/>
      <c r="D4" s="1509"/>
      <c r="E4" s="1509"/>
      <c r="F4" s="1509"/>
      <c r="G4" s="1509"/>
      <c r="H4" s="1509"/>
    </row>
    <row r="5" spans="1:8" ht="25.5" thickBot="1" x14ac:dyDescent="0.3">
      <c r="A5" s="68" t="s">
        <v>759</v>
      </c>
      <c r="B5" s="1213" t="s">
        <v>760</v>
      </c>
      <c r="C5" s="1213"/>
      <c r="D5" s="1213"/>
      <c r="E5" s="1213"/>
      <c r="F5" s="1213"/>
      <c r="G5" s="1213"/>
      <c r="H5" s="91" t="s">
        <v>761</v>
      </c>
    </row>
    <row r="6" spans="1:8" ht="20.25" customHeight="1" x14ac:dyDescent="0.25">
      <c r="A6" s="27"/>
      <c r="B6" s="907" t="s">
        <v>1081</v>
      </c>
      <c r="C6" s="1127"/>
      <c r="D6" s="1127"/>
      <c r="E6" s="1127"/>
      <c r="F6" s="1127"/>
      <c r="G6" s="908"/>
      <c r="H6" s="49"/>
    </row>
    <row r="7" spans="1:8" ht="15.75" customHeight="1" x14ac:dyDescent="0.25">
      <c r="A7" s="25">
        <v>861</v>
      </c>
      <c r="B7" s="897" t="s">
        <v>1614</v>
      </c>
      <c r="C7" s="981"/>
      <c r="D7" s="981"/>
      <c r="E7" s="981"/>
      <c r="F7" s="981"/>
      <c r="G7" s="898"/>
      <c r="H7" s="229">
        <v>0</v>
      </c>
    </row>
    <row r="8" spans="1:8" ht="15.75" customHeight="1" x14ac:dyDescent="0.25">
      <c r="A8" s="90">
        <v>862</v>
      </c>
      <c r="B8" s="905" t="s">
        <v>1615</v>
      </c>
      <c r="C8" s="1126"/>
      <c r="D8" s="1126"/>
      <c r="E8" s="1126"/>
      <c r="F8" s="1126"/>
      <c r="G8" s="906"/>
      <c r="H8" s="248">
        <v>0</v>
      </c>
    </row>
    <row r="9" spans="1:8" ht="15.75" customHeight="1" x14ac:dyDescent="0.25">
      <c r="A9" s="25">
        <v>863</v>
      </c>
      <c r="B9" s="897" t="s">
        <v>1722</v>
      </c>
      <c r="C9" s="981"/>
      <c r="D9" s="981"/>
      <c r="E9" s="981"/>
      <c r="F9" s="981"/>
      <c r="G9" s="898"/>
      <c r="H9" s="229">
        <v>0</v>
      </c>
    </row>
    <row r="10" spans="1:8" ht="15.75" customHeight="1" x14ac:dyDescent="0.25">
      <c r="A10" s="90">
        <v>864</v>
      </c>
      <c r="B10" s="905" t="s">
        <v>436</v>
      </c>
      <c r="C10" s="1126"/>
      <c r="D10" s="1126"/>
      <c r="E10" s="1126"/>
      <c r="F10" s="1126"/>
      <c r="G10" s="906"/>
      <c r="H10" s="248">
        <v>0</v>
      </c>
    </row>
    <row r="11" spans="1:8" ht="15.75" customHeight="1" x14ac:dyDescent="0.25">
      <c r="A11" s="25">
        <v>865</v>
      </c>
      <c r="B11" s="897" t="s">
        <v>1723</v>
      </c>
      <c r="C11" s="981"/>
      <c r="D11" s="981"/>
      <c r="E11" s="981"/>
      <c r="F11" s="981"/>
      <c r="G11" s="898"/>
      <c r="H11" s="229">
        <v>0</v>
      </c>
    </row>
    <row r="12" spans="1:8" ht="15.75" customHeight="1" x14ac:dyDescent="0.25">
      <c r="A12" s="90">
        <v>866</v>
      </c>
      <c r="B12" s="905" t="s">
        <v>437</v>
      </c>
      <c r="C12" s="1126"/>
      <c r="D12" s="1126"/>
      <c r="E12" s="1126"/>
      <c r="F12" s="1126"/>
      <c r="G12" s="906"/>
      <c r="H12" s="248">
        <v>0</v>
      </c>
    </row>
    <row r="13" spans="1:8" ht="15.75" customHeight="1" thickBot="1" x14ac:dyDescent="0.3">
      <c r="A13" s="25">
        <v>867</v>
      </c>
      <c r="B13" s="897" t="s">
        <v>1670</v>
      </c>
      <c r="C13" s="981"/>
      <c r="D13" s="981"/>
      <c r="E13" s="981"/>
      <c r="F13" s="981"/>
      <c r="G13" s="898"/>
      <c r="H13" s="249">
        <v>0</v>
      </c>
    </row>
    <row r="14" spans="1:8" ht="15.75" customHeight="1" thickBot="1" x14ac:dyDescent="0.35">
      <c r="A14" s="90"/>
      <c r="B14" s="903" t="s">
        <v>1638</v>
      </c>
      <c r="C14" s="1130"/>
      <c r="D14" s="1130"/>
      <c r="E14" s="1130"/>
      <c r="F14" s="1130"/>
      <c r="G14" s="904"/>
      <c r="H14" s="250">
        <f>SUM(H7:H13)</f>
        <v>0</v>
      </c>
    </row>
    <row r="15" spans="1:8" ht="15.75" customHeight="1" thickBot="1" x14ac:dyDescent="0.35">
      <c r="A15" s="90"/>
      <c r="B15" s="903" t="s">
        <v>1724</v>
      </c>
      <c r="C15" s="1130"/>
      <c r="D15" s="1130"/>
      <c r="E15" s="1130"/>
      <c r="F15" s="1130"/>
      <c r="G15" s="904"/>
      <c r="H15" s="231">
        <f>H14+'72'!H42</f>
        <v>0</v>
      </c>
    </row>
    <row r="16" spans="1:8" ht="17.25" customHeight="1" x14ac:dyDescent="0.3">
      <c r="A16" s="190"/>
      <c r="B16" s="895" t="s">
        <v>1725</v>
      </c>
      <c r="C16" s="895"/>
      <c r="D16" s="895"/>
      <c r="E16" s="895"/>
      <c r="F16" s="895"/>
      <c r="G16" s="895"/>
      <c r="H16" s="262"/>
    </row>
    <row r="17" spans="1:8" ht="25.5" customHeight="1" x14ac:dyDescent="0.25">
      <c r="A17" s="90"/>
      <c r="B17" s="1123" t="s">
        <v>1613</v>
      </c>
      <c r="C17" s="1124"/>
      <c r="D17" s="1124"/>
      <c r="E17" s="1124"/>
      <c r="F17" s="1124"/>
      <c r="G17" s="1125"/>
      <c r="H17" s="253"/>
    </row>
    <row r="18" spans="1:8" ht="15.75" customHeight="1" x14ac:dyDescent="0.25">
      <c r="A18" s="25">
        <v>870</v>
      </c>
      <c r="B18" s="897" t="s">
        <v>1726</v>
      </c>
      <c r="C18" s="981"/>
      <c r="D18" s="981"/>
      <c r="E18" s="981"/>
      <c r="F18" s="981"/>
      <c r="G18" s="898"/>
      <c r="H18" s="229">
        <v>0</v>
      </c>
    </row>
    <row r="19" spans="1:8" ht="15.75" customHeight="1" x14ac:dyDescent="0.25">
      <c r="A19" s="90">
        <v>871</v>
      </c>
      <c r="B19" s="905" t="s">
        <v>1727</v>
      </c>
      <c r="C19" s="1126"/>
      <c r="D19" s="1126"/>
      <c r="E19" s="1126"/>
      <c r="F19" s="1126"/>
      <c r="G19" s="906"/>
      <c r="H19" s="248">
        <v>0</v>
      </c>
    </row>
    <row r="20" spans="1:8" ht="15.75" customHeight="1" x14ac:dyDescent="0.25">
      <c r="A20" s="25">
        <v>872</v>
      </c>
      <c r="B20" s="905" t="s">
        <v>1728</v>
      </c>
      <c r="C20" s="1126"/>
      <c r="D20" s="1126"/>
      <c r="E20" s="1126"/>
      <c r="F20" s="1126"/>
      <c r="G20" s="906"/>
      <c r="H20" s="248">
        <v>0</v>
      </c>
    </row>
    <row r="21" spans="1:8" ht="15.75" customHeight="1" x14ac:dyDescent="0.25">
      <c r="A21" s="90">
        <v>873</v>
      </c>
      <c r="B21" s="897" t="s">
        <v>246</v>
      </c>
      <c r="C21" s="981"/>
      <c r="D21" s="981"/>
      <c r="E21" s="981"/>
      <c r="F21" s="981"/>
      <c r="G21" s="898"/>
      <c r="H21" s="229">
        <v>0</v>
      </c>
    </row>
    <row r="22" spans="1:8" ht="15.75" customHeight="1" x14ac:dyDescent="0.25">
      <c r="A22" s="25">
        <v>874</v>
      </c>
      <c r="B22" s="905" t="s">
        <v>1729</v>
      </c>
      <c r="C22" s="1126"/>
      <c r="D22" s="1126"/>
      <c r="E22" s="1126"/>
      <c r="F22" s="1126"/>
      <c r="G22" s="906"/>
      <c r="H22" s="248">
        <v>0</v>
      </c>
    </row>
    <row r="23" spans="1:8" ht="15.75" customHeight="1" x14ac:dyDescent="0.25">
      <c r="A23" s="90">
        <v>875</v>
      </c>
      <c r="B23" s="897" t="s">
        <v>1730</v>
      </c>
      <c r="C23" s="981"/>
      <c r="D23" s="981"/>
      <c r="E23" s="981"/>
      <c r="F23" s="981"/>
      <c r="G23" s="898"/>
      <c r="H23" s="229">
        <v>0</v>
      </c>
    </row>
    <row r="24" spans="1:8" ht="15.75" customHeight="1" x14ac:dyDescent="0.25">
      <c r="A24" s="25">
        <v>876</v>
      </c>
      <c r="B24" s="905" t="s">
        <v>1731</v>
      </c>
      <c r="C24" s="1126"/>
      <c r="D24" s="1126"/>
      <c r="E24" s="1126"/>
      <c r="F24" s="1126"/>
      <c r="G24" s="906"/>
      <c r="H24" s="248">
        <v>0</v>
      </c>
    </row>
    <row r="25" spans="1:8" ht="15.75" customHeight="1" x14ac:dyDescent="0.25">
      <c r="A25" s="90">
        <v>877</v>
      </c>
      <c r="B25" s="897" t="s">
        <v>1732</v>
      </c>
      <c r="C25" s="981"/>
      <c r="D25" s="981"/>
      <c r="E25" s="981"/>
      <c r="F25" s="981"/>
      <c r="G25" s="898"/>
      <c r="H25" s="229">
        <v>0</v>
      </c>
    </row>
    <row r="26" spans="1:8" ht="15.75" customHeight="1" x14ac:dyDescent="0.25">
      <c r="A26" s="90">
        <v>878</v>
      </c>
      <c r="B26" s="905" t="s">
        <v>1142</v>
      </c>
      <c r="C26" s="1126"/>
      <c r="D26" s="1126"/>
      <c r="E26" s="1126"/>
      <c r="F26" s="1126"/>
      <c r="G26" s="906"/>
      <c r="H26" s="248">
        <v>0</v>
      </c>
    </row>
    <row r="27" spans="1:8" ht="15.75" customHeight="1" x14ac:dyDescent="0.25">
      <c r="A27" s="90">
        <v>879</v>
      </c>
      <c r="B27" s="905" t="s">
        <v>903</v>
      </c>
      <c r="C27" s="1126"/>
      <c r="D27" s="1126"/>
      <c r="E27" s="1126"/>
      <c r="F27" s="1126"/>
      <c r="G27" s="906"/>
      <c r="H27" s="248">
        <v>0</v>
      </c>
    </row>
    <row r="28" spans="1:8" ht="15.75" customHeight="1" x14ac:dyDescent="0.25">
      <c r="A28" s="25">
        <v>880</v>
      </c>
      <c r="B28" s="897" t="s">
        <v>1649</v>
      </c>
      <c r="C28" s="981"/>
      <c r="D28" s="981"/>
      <c r="E28" s="981"/>
      <c r="F28" s="981"/>
      <c r="G28" s="898"/>
      <c r="H28" s="229">
        <v>0</v>
      </c>
    </row>
    <row r="29" spans="1:8" ht="15.75" customHeight="1" thickBot="1" x14ac:dyDescent="0.3">
      <c r="A29" s="90">
        <v>881</v>
      </c>
      <c r="B29" s="905" t="s">
        <v>1080</v>
      </c>
      <c r="C29" s="1126"/>
      <c r="D29" s="1126"/>
      <c r="E29" s="1126"/>
      <c r="F29" s="1126"/>
      <c r="G29" s="906"/>
      <c r="H29" s="258">
        <v>0</v>
      </c>
    </row>
    <row r="30" spans="1:8" ht="15.75" customHeight="1" thickBot="1" x14ac:dyDescent="0.35">
      <c r="A30" s="25"/>
      <c r="B30" s="923" t="s">
        <v>1612</v>
      </c>
      <c r="C30" s="1131"/>
      <c r="D30" s="1131"/>
      <c r="E30" s="1131"/>
      <c r="F30" s="1131"/>
      <c r="G30" s="924"/>
      <c r="H30" s="231">
        <f>SUM(H18:H29)</f>
        <v>0</v>
      </c>
    </row>
    <row r="31" spans="1:8" ht="26.25" customHeight="1" x14ac:dyDescent="0.25">
      <c r="A31" s="90"/>
      <c r="B31" s="905" t="s">
        <v>1081</v>
      </c>
      <c r="C31" s="1126"/>
      <c r="D31" s="1126"/>
      <c r="E31" s="1126"/>
      <c r="F31" s="1126"/>
      <c r="G31" s="906"/>
      <c r="H31" s="247"/>
    </row>
    <row r="32" spans="1:8" ht="15.75" customHeight="1" x14ac:dyDescent="0.25">
      <c r="A32" s="25">
        <v>885</v>
      </c>
      <c r="B32" s="897" t="s">
        <v>1614</v>
      </c>
      <c r="C32" s="981"/>
      <c r="D32" s="981"/>
      <c r="E32" s="981"/>
      <c r="F32" s="981"/>
      <c r="G32" s="898"/>
      <c r="H32" s="229">
        <v>0</v>
      </c>
    </row>
    <row r="33" spans="1:8" ht="15.75" customHeight="1" x14ac:dyDescent="0.25">
      <c r="A33" s="90">
        <v>886</v>
      </c>
      <c r="B33" s="905" t="s">
        <v>1615</v>
      </c>
      <c r="C33" s="1126"/>
      <c r="D33" s="1126"/>
      <c r="E33" s="1126"/>
      <c r="F33" s="1126"/>
      <c r="G33" s="906"/>
      <c r="H33" s="248">
        <v>0</v>
      </c>
    </row>
    <row r="34" spans="1:8" ht="15.75" customHeight="1" x14ac:dyDescent="0.25">
      <c r="A34" s="25">
        <v>887</v>
      </c>
      <c r="B34" s="897" t="s">
        <v>1722</v>
      </c>
      <c r="C34" s="981"/>
      <c r="D34" s="981"/>
      <c r="E34" s="981"/>
      <c r="F34" s="981"/>
      <c r="G34" s="898"/>
      <c r="H34" s="229">
        <v>0</v>
      </c>
    </row>
    <row r="35" spans="1:8" ht="15.75" customHeight="1" x14ac:dyDescent="0.25">
      <c r="A35" s="90">
        <v>888</v>
      </c>
      <c r="B35" s="905" t="s">
        <v>436</v>
      </c>
      <c r="C35" s="1126"/>
      <c r="D35" s="1126"/>
      <c r="E35" s="1126"/>
      <c r="F35" s="1126"/>
      <c r="G35" s="906"/>
      <c r="H35" s="248">
        <v>0</v>
      </c>
    </row>
    <row r="36" spans="1:8" x14ac:dyDescent="0.25">
      <c r="A36" s="25">
        <v>889</v>
      </c>
      <c r="B36" s="1161" t="s">
        <v>1143</v>
      </c>
      <c r="C36" s="956"/>
      <c r="D36" s="956"/>
      <c r="E36" s="956"/>
      <c r="F36" s="956"/>
      <c r="G36" s="1162"/>
      <c r="H36" s="229">
        <v>0</v>
      </c>
    </row>
    <row r="37" spans="1:8" ht="31.5" customHeight="1" x14ac:dyDescent="0.25">
      <c r="A37" s="90">
        <v>890</v>
      </c>
      <c r="B37" s="1109" t="s">
        <v>1144</v>
      </c>
      <c r="C37" s="1110"/>
      <c r="D37" s="1110"/>
      <c r="E37" s="1110"/>
      <c r="F37" s="1110"/>
      <c r="G37" s="1111"/>
      <c r="H37" s="248">
        <v>0</v>
      </c>
    </row>
    <row r="38" spans="1:8" x14ac:dyDescent="0.25">
      <c r="A38" s="25">
        <v>891</v>
      </c>
      <c r="B38" s="1161" t="s">
        <v>1143</v>
      </c>
      <c r="C38" s="956"/>
      <c r="D38" s="956"/>
      <c r="E38" s="956"/>
      <c r="F38" s="956"/>
      <c r="G38" s="1162"/>
      <c r="H38" s="229">
        <v>0</v>
      </c>
    </row>
    <row r="39" spans="1:8" ht="15.75" customHeight="1" x14ac:dyDescent="0.25">
      <c r="A39" s="90">
        <v>892</v>
      </c>
      <c r="B39" s="905" t="s">
        <v>1145</v>
      </c>
      <c r="C39" s="1126"/>
      <c r="D39" s="1126"/>
      <c r="E39" s="1126"/>
      <c r="F39" s="1126"/>
      <c r="G39" s="906"/>
      <c r="H39" s="248">
        <v>0</v>
      </c>
    </row>
    <row r="40" spans="1:8" ht="15.75" customHeight="1" x14ac:dyDescent="0.25">
      <c r="A40" s="90">
        <v>893</v>
      </c>
      <c r="B40" s="905" t="s">
        <v>1146</v>
      </c>
      <c r="C40" s="1126"/>
      <c r="D40" s="1126"/>
      <c r="E40" s="1126"/>
      <c r="F40" s="1126"/>
      <c r="G40" s="906"/>
      <c r="H40" s="248">
        <v>0</v>
      </c>
    </row>
    <row r="41" spans="1:8" ht="15.75" customHeight="1" thickBot="1" x14ac:dyDescent="0.3">
      <c r="A41" s="90">
        <v>894</v>
      </c>
      <c r="B41" s="905" t="s">
        <v>1670</v>
      </c>
      <c r="C41" s="1126"/>
      <c r="D41" s="1126"/>
      <c r="E41" s="1126"/>
      <c r="F41" s="1126"/>
      <c r="G41" s="906"/>
      <c r="H41" s="258">
        <v>0</v>
      </c>
    </row>
    <row r="42" spans="1:8" ht="15.75" customHeight="1" thickBot="1" x14ac:dyDescent="0.35">
      <c r="A42" s="25"/>
      <c r="B42" s="923" t="s">
        <v>1638</v>
      </c>
      <c r="C42" s="1131"/>
      <c r="D42" s="1131"/>
      <c r="E42" s="1131"/>
      <c r="F42" s="1131"/>
      <c r="G42" s="924"/>
      <c r="H42" s="231">
        <f>SUM(H32:H41)</f>
        <v>0</v>
      </c>
    </row>
    <row r="43" spans="1:8" ht="15.75" customHeight="1" thickBot="1" x14ac:dyDescent="0.35">
      <c r="A43" s="90"/>
      <c r="B43" s="903" t="s">
        <v>438</v>
      </c>
      <c r="C43" s="1130"/>
      <c r="D43" s="1130"/>
      <c r="E43" s="1130"/>
      <c r="F43" s="1130"/>
      <c r="G43" s="904"/>
      <c r="H43" s="260">
        <f>SUM(H42,H30)</f>
        <v>0</v>
      </c>
    </row>
    <row r="44" spans="1:8" ht="13.5" thickTop="1" thickBot="1" x14ac:dyDescent="0.3">
      <c r="A44" s="31"/>
      <c r="B44" s="1166"/>
      <c r="C44" s="1167"/>
      <c r="D44" s="1167"/>
      <c r="E44" s="1167"/>
      <c r="F44" s="1167"/>
      <c r="G44" s="1168"/>
      <c r="H44" s="231"/>
    </row>
    <row r="45" spans="1:8" ht="13" x14ac:dyDescent="0.3">
      <c r="A45" s="1112" t="s">
        <v>1706</v>
      </c>
      <c r="B45" s="1112"/>
      <c r="C45" s="1112"/>
      <c r="D45" s="1112"/>
      <c r="E45" s="1112"/>
      <c r="F45" s="1112"/>
      <c r="G45" s="1112"/>
      <c r="H45" s="1112"/>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sheetData>
  <mergeCells count="43">
    <mergeCell ref="A45:H45"/>
    <mergeCell ref="B15:G15"/>
    <mergeCell ref="B16:G16"/>
    <mergeCell ref="B17:G17"/>
    <mergeCell ref="B24:G24"/>
    <mergeCell ref="B25:G25"/>
    <mergeCell ref="B26:G26"/>
    <mergeCell ref="B23:G23"/>
    <mergeCell ref="B32:G32"/>
    <mergeCell ref="B33:G33"/>
    <mergeCell ref="B34:G34"/>
    <mergeCell ref="B35:G35"/>
    <mergeCell ref="B30:G30"/>
    <mergeCell ref="B36:G36"/>
    <mergeCell ref="B37:G37"/>
    <mergeCell ref="B38:G38"/>
    <mergeCell ref="B31:G31"/>
    <mergeCell ref="B20:G20"/>
    <mergeCell ref="B44:G44"/>
    <mergeCell ref="B29:G29"/>
    <mergeCell ref="B18:G18"/>
    <mergeCell ref="B28:G28"/>
    <mergeCell ref="B27:G27"/>
    <mergeCell ref="B21:G21"/>
    <mergeCell ref="B22:G22"/>
    <mergeCell ref="B19:G19"/>
    <mergeCell ref="B42:G42"/>
    <mergeCell ref="B43:G43"/>
    <mergeCell ref="B40:G40"/>
    <mergeCell ref="B39:G39"/>
    <mergeCell ref="B41:G41"/>
    <mergeCell ref="B8:G8"/>
    <mergeCell ref="B10:G10"/>
    <mergeCell ref="B11:G11"/>
    <mergeCell ref="B13:G13"/>
    <mergeCell ref="B14:G14"/>
    <mergeCell ref="B9:G9"/>
    <mergeCell ref="B12:G12"/>
    <mergeCell ref="A3:H3"/>
    <mergeCell ref="B5:G5"/>
    <mergeCell ref="B6:G6"/>
    <mergeCell ref="A4:H4"/>
    <mergeCell ref="B7:G7"/>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5">
    <pageSetUpPr fitToPage="1"/>
  </sheetPr>
  <dimension ref="A1:H1022"/>
  <sheetViews>
    <sheetView workbookViewId="0">
      <selection activeCell="A5" sqref="A5:H5"/>
    </sheetView>
  </sheetViews>
  <sheetFormatPr defaultRowHeight="12.5" x14ac:dyDescent="0.25"/>
  <cols>
    <col min="1" max="1" width="6.54296875" customWidth="1"/>
    <col min="7" max="7" width="19.26953125" customWidth="1"/>
    <col min="8" max="8" width="19.453125" customWidth="1"/>
  </cols>
  <sheetData>
    <row r="1" spans="1:8" x14ac:dyDescent="0.25">
      <c r="A1" s="619">
        <f>Title!B12</f>
        <v>0</v>
      </c>
      <c r="B1" s="2"/>
      <c r="C1" s="2"/>
      <c r="D1" s="2"/>
      <c r="E1" s="2"/>
      <c r="F1" s="2"/>
      <c r="G1" s="2"/>
      <c r="H1" s="626" t="str">
        <f>'82'!H1</f>
        <v>For The Year Ended</v>
      </c>
    </row>
    <row r="2" spans="1:8" ht="13" thickBot="1" x14ac:dyDescent="0.3">
      <c r="A2" t="s">
        <v>8</v>
      </c>
      <c r="B2" s="2"/>
      <c r="C2" s="2"/>
      <c r="D2" s="2"/>
      <c r="E2" s="2"/>
      <c r="F2" s="2"/>
      <c r="G2" s="2"/>
      <c r="H2" s="165">
        <f>'41'!H2</f>
        <v>45657</v>
      </c>
    </row>
    <row r="4" spans="1:8" ht="13" x14ac:dyDescent="0.3">
      <c r="A4" s="895" t="s">
        <v>1948</v>
      </c>
      <c r="B4" s="895"/>
      <c r="C4" s="895"/>
      <c r="D4" s="895"/>
      <c r="E4" s="895"/>
      <c r="F4" s="895"/>
      <c r="G4" s="895"/>
      <c r="H4" s="895"/>
    </row>
    <row r="5" spans="1:8" ht="13" thickBot="1" x14ac:dyDescent="0.3">
      <c r="A5" s="1509"/>
      <c r="B5" s="1509"/>
      <c r="C5" s="1509"/>
      <c r="D5" s="1509"/>
      <c r="E5" s="1509"/>
      <c r="F5" s="1509"/>
      <c r="G5" s="1509"/>
      <c r="H5" s="1509"/>
    </row>
    <row r="6" spans="1:8" ht="25.5" thickBot="1" x14ac:dyDescent="0.3">
      <c r="A6" s="68" t="s">
        <v>759</v>
      </c>
      <c r="B6" s="1509" t="s">
        <v>760</v>
      </c>
      <c r="C6" s="1509"/>
      <c r="D6" s="1509"/>
      <c r="E6" s="1509"/>
      <c r="F6" s="1509"/>
      <c r="G6" s="1509"/>
      <c r="H6" s="91" t="s">
        <v>761</v>
      </c>
    </row>
    <row r="7" spans="1:8" ht="24" customHeight="1" x14ac:dyDescent="0.3">
      <c r="A7" s="26"/>
      <c r="B7" s="895" t="s">
        <v>1147</v>
      </c>
      <c r="C7" s="895"/>
      <c r="D7" s="895"/>
      <c r="E7" s="895"/>
      <c r="F7" s="895"/>
      <c r="G7" s="895"/>
      <c r="H7" s="45"/>
    </row>
    <row r="8" spans="1:8" ht="15.65" customHeight="1" x14ac:dyDescent="0.25">
      <c r="A8" s="25">
        <v>901</v>
      </c>
      <c r="B8" s="905" t="s">
        <v>1148</v>
      </c>
      <c r="C8" s="1126"/>
      <c r="D8" s="1126"/>
      <c r="E8" s="1126"/>
      <c r="F8" s="1126"/>
      <c r="G8" s="906"/>
      <c r="H8" s="254">
        <v>0</v>
      </c>
    </row>
    <row r="9" spans="1:8" ht="15.65" customHeight="1" x14ac:dyDescent="0.25">
      <c r="A9" s="90">
        <v>902</v>
      </c>
      <c r="B9" s="897" t="s">
        <v>1149</v>
      </c>
      <c r="C9" s="981"/>
      <c r="D9" s="981"/>
      <c r="E9" s="981"/>
      <c r="F9" s="981"/>
      <c r="G9" s="898"/>
      <c r="H9" s="229">
        <v>0</v>
      </c>
    </row>
    <row r="10" spans="1:8" ht="15.65" customHeight="1" x14ac:dyDescent="0.25">
      <c r="A10" s="25">
        <v>903</v>
      </c>
      <c r="B10" s="905" t="s">
        <v>1150</v>
      </c>
      <c r="C10" s="1126"/>
      <c r="D10" s="1126"/>
      <c r="E10" s="1126"/>
      <c r="F10" s="1126"/>
      <c r="G10" s="906"/>
      <c r="H10" s="248">
        <v>0</v>
      </c>
    </row>
    <row r="11" spans="1:8" ht="15.65" customHeight="1" x14ac:dyDescent="0.25">
      <c r="A11" s="90">
        <v>904</v>
      </c>
      <c r="B11" s="897" t="s">
        <v>1151</v>
      </c>
      <c r="C11" s="981"/>
      <c r="D11" s="981"/>
      <c r="E11" s="981"/>
      <c r="F11" s="981"/>
      <c r="G11" s="898"/>
      <c r="H11" s="248">
        <v>0</v>
      </c>
    </row>
    <row r="12" spans="1:8" ht="15.65" customHeight="1" thickBot="1" x14ac:dyDescent="0.3">
      <c r="A12" s="90">
        <v>905</v>
      </c>
      <c r="B12" s="905" t="s">
        <v>439</v>
      </c>
      <c r="C12" s="1126"/>
      <c r="D12" s="1126"/>
      <c r="E12" s="1126"/>
      <c r="F12" s="1126"/>
      <c r="G12" s="906"/>
      <c r="H12" s="249">
        <v>0</v>
      </c>
    </row>
    <row r="13" spans="1:8" ht="15.65" customHeight="1" thickBot="1" x14ac:dyDescent="0.35">
      <c r="A13" s="25"/>
      <c r="B13" s="923" t="s">
        <v>1752</v>
      </c>
      <c r="C13" s="1131"/>
      <c r="D13" s="1131"/>
      <c r="E13" s="1131"/>
      <c r="F13" s="1131"/>
      <c r="G13" s="924"/>
      <c r="H13" s="255">
        <f>SUM(H8:H12)</f>
        <v>0</v>
      </c>
    </row>
    <row r="14" spans="1:8" ht="18.75" customHeight="1" thickTop="1" x14ac:dyDescent="0.3">
      <c r="A14" s="189"/>
      <c r="B14" s="1638" t="s">
        <v>1753</v>
      </c>
      <c r="C14" s="1638"/>
      <c r="D14" s="1638"/>
      <c r="E14" s="1638"/>
      <c r="F14" s="1638"/>
      <c r="G14" s="1638"/>
      <c r="H14" s="252"/>
    </row>
    <row r="15" spans="1:8" ht="15.65" customHeight="1" x14ac:dyDescent="0.25">
      <c r="A15" s="25">
        <v>909</v>
      </c>
      <c r="B15" s="897" t="s">
        <v>1148</v>
      </c>
      <c r="C15" s="981"/>
      <c r="D15" s="981"/>
      <c r="E15" s="981"/>
      <c r="F15" s="981"/>
      <c r="G15" s="898"/>
      <c r="H15" s="229">
        <v>0</v>
      </c>
    </row>
    <row r="16" spans="1:8" ht="15.65" customHeight="1" x14ac:dyDescent="0.25">
      <c r="A16" s="90">
        <v>910</v>
      </c>
      <c r="B16" s="905" t="s">
        <v>1754</v>
      </c>
      <c r="C16" s="1126"/>
      <c r="D16" s="1126"/>
      <c r="E16" s="1126"/>
      <c r="F16" s="1126"/>
      <c r="G16" s="906"/>
      <c r="H16" s="248">
        <v>0</v>
      </c>
    </row>
    <row r="17" spans="1:8" ht="15.65" customHeight="1" x14ac:dyDescent="0.25">
      <c r="A17" s="25">
        <v>911</v>
      </c>
      <c r="B17" s="897" t="s">
        <v>1755</v>
      </c>
      <c r="C17" s="981"/>
      <c r="D17" s="981"/>
      <c r="E17" s="981"/>
      <c r="F17" s="981"/>
      <c r="G17" s="898"/>
      <c r="H17" s="248">
        <v>0</v>
      </c>
    </row>
    <row r="18" spans="1:8" ht="15.65" customHeight="1" thickBot="1" x14ac:dyDescent="0.3">
      <c r="A18" s="90">
        <v>912</v>
      </c>
      <c r="B18" s="905" t="s">
        <v>1756</v>
      </c>
      <c r="C18" s="1126"/>
      <c r="D18" s="1126"/>
      <c r="E18" s="1126"/>
      <c r="F18" s="1126"/>
      <c r="G18" s="906"/>
      <c r="H18" s="249"/>
    </row>
    <row r="19" spans="1:8" ht="15.65" customHeight="1" thickBot="1" x14ac:dyDescent="0.35">
      <c r="A19" s="25"/>
      <c r="B19" s="923" t="s">
        <v>1757</v>
      </c>
      <c r="C19" s="1131"/>
      <c r="D19" s="1131"/>
      <c r="E19" s="1131"/>
      <c r="F19" s="1131"/>
      <c r="G19" s="924"/>
      <c r="H19" s="255">
        <f>SUM(H15:H18)</f>
        <v>0</v>
      </c>
    </row>
    <row r="20" spans="1:8" ht="17.25" customHeight="1" thickTop="1" x14ac:dyDescent="0.3">
      <c r="A20" s="189"/>
      <c r="B20" s="1638" t="s">
        <v>1758</v>
      </c>
      <c r="C20" s="1638"/>
      <c r="D20" s="1638"/>
      <c r="E20" s="1638"/>
      <c r="F20" s="1638"/>
      <c r="G20" s="1638"/>
      <c r="H20" s="252"/>
    </row>
    <row r="21" spans="1:8" ht="15.65" customHeight="1" x14ac:dyDescent="0.25">
      <c r="A21" s="27">
        <v>915</v>
      </c>
      <c r="B21" s="905" t="s">
        <v>1148</v>
      </c>
      <c r="C21" s="1126"/>
      <c r="D21" s="1126"/>
      <c r="E21" s="1126"/>
      <c r="F21" s="1126"/>
      <c r="G21" s="906"/>
      <c r="H21" s="254">
        <v>0</v>
      </c>
    </row>
    <row r="22" spans="1:8" ht="15.65" customHeight="1" x14ac:dyDescent="0.25">
      <c r="A22" s="25">
        <v>916</v>
      </c>
      <c r="B22" s="897" t="s">
        <v>1759</v>
      </c>
      <c r="C22" s="981"/>
      <c r="D22" s="981"/>
      <c r="E22" s="981"/>
      <c r="F22" s="981"/>
      <c r="G22" s="898"/>
      <c r="H22" s="229">
        <v>0</v>
      </c>
    </row>
    <row r="23" spans="1:8" ht="15.65" customHeight="1" x14ac:dyDescent="0.25">
      <c r="A23" s="90">
        <v>917</v>
      </c>
      <c r="B23" s="905" t="s">
        <v>1760</v>
      </c>
      <c r="C23" s="1126"/>
      <c r="D23" s="1126"/>
      <c r="E23" s="1126"/>
      <c r="F23" s="1126"/>
      <c r="G23" s="906"/>
      <c r="H23" s="248">
        <v>0</v>
      </c>
    </row>
    <row r="24" spans="1:8" ht="15.65" customHeight="1" thickBot="1" x14ac:dyDescent="0.3">
      <c r="A24" s="25">
        <v>918</v>
      </c>
      <c r="B24" s="897" t="s">
        <v>1761</v>
      </c>
      <c r="C24" s="981"/>
      <c r="D24" s="981"/>
      <c r="E24" s="981"/>
      <c r="F24" s="981"/>
      <c r="G24" s="898"/>
      <c r="H24" s="249">
        <v>0</v>
      </c>
    </row>
    <row r="25" spans="1:8" ht="15.65" customHeight="1" thickBot="1" x14ac:dyDescent="0.35">
      <c r="A25" s="46"/>
      <c r="B25" s="903" t="s">
        <v>1762</v>
      </c>
      <c r="C25" s="1130"/>
      <c r="D25" s="1130"/>
      <c r="E25" s="1130"/>
      <c r="F25" s="1130"/>
      <c r="G25" s="904"/>
      <c r="H25" s="255">
        <f>SUM(H21:H24)</f>
        <v>0</v>
      </c>
    </row>
    <row r="26" spans="1:8" ht="24" customHeight="1" thickTop="1" x14ac:dyDescent="0.3">
      <c r="A26" s="189"/>
      <c r="B26" s="895" t="s">
        <v>1763</v>
      </c>
      <c r="C26" s="895"/>
      <c r="D26" s="895"/>
      <c r="E26" s="895"/>
      <c r="F26" s="895"/>
      <c r="G26" s="895"/>
      <c r="H26" s="252"/>
    </row>
    <row r="27" spans="1:8" ht="23.25" customHeight="1" x14ac:dyDescent="0.25">
      <c r="A27" s="27"/>
      <c r="B27" s="905" t="s">
        <v>1613</v>
      </c>
      <c r="C27" s="1126"/>
      <c r="D27" s="1126"/>
      <c r="E27" s="1126"/>
      <c r="F27" s="1126"/>
      <c r="G27" s="906"/>
      <c r="H27" s="247"/>
    </row>
    <row r="28" spans="1:8" ht="15.65" customHeight="1" x14ac:dyDescent="0.25">
      <c r="A28" s="25">
        <v>920</v>
      </c>
      <c r="B28" s="897" t="s">
        <v>1764</v>
      </c>
      <c r="C28" s="981"/>
      <c r="D28" s="981"/>
      <c r="E28" s="981"/>
      <c r="F28" s="981"/>
      <c r="G28" s="898"/>
      <c r="H28" s="248">
        <v>0</v>
      </c>
    </row>
    <row r="29" spans="1:8" ht="15.65" customHeight="1" x14ac:dyDescent="0.25">
      <c r="A29" s="90">
        <v>921</v>
      </c>
      <c r="B29" s="905" t="s">
        <v>1765</v>
      </c>
      <c r="C29" s="1126"/>
      <c r="D29" s="1126"/>
      <c r="E29" s="1126"/>
      <c r="F29" s="1126"/>
      <c r="G29" s="906"/>
      <c r="H29" s="229">
        <v>0</v>
      </c>
    </row>
    <row r="30" spans="1:8" ht="15.65" customHeight="1" x14ac:dyDescent="0.25">
      <c r="A30" s="25">
        <v>922</v>
      </c>
      <c r="B30" s="897" t="s">
        <v>1766</v>
      </c>
      <c r="C30" s="981"/>
      <c r="D30" s="981"/>
      <c r="E30" s="981"/>
      <c r="F30" s="981"/>
      <c r="G30" s="898"/>
      <c r="H30" s="248">
        <v>0</v>
      </c>
    </row>
    <row r="31" spans="1:8" ht="15.65" customHeight="1" x14ac:dyDescent="0.25">
      <c r="A31" s="90">
        <v>923</v>
      </c>
      <c r="B31" s="905" t="s">
        <v>1767</v>
      </c>
      <c r="C31" s="1126"/>
      <c r="D31" s="1126"/>
      <c r="E31" s="1126"/>
      <c r="F31" s="1126"/>
      <c r="G31" s="906"/>
      <c r="H31" s="248">
        <v>0</v>
      </c>
    </row>
    <row r="32" spans="1:8" ht="15.65" customHeight="1" x14ac:dyDescent="0.25">
      <c r="A32" s="90">
        <v>924</v>
      </c>
      <c r="B32" s="905" t="s">
        <v>1768</v>
      </c>
      <c r="C32" s="1126"/>
      <c r="D32" s="1126"/>
      <c r="E32" s="1126"/>
      <c r="F32" s="1126"/>
      <c r="G32" s="906"/>
      <c r="H32" s="248">
        <v>0</v>
      </c>
    </row>
    <row r="33" spans="1:8" ht="15.65" customHeight="1" x14ac:dyDescent="0.25">
      <c r="A33" s="90">
        <v>925</v>
      </c>
      <c r="B33" s="905" t="s">
        <v>1769</v>
      </c>
      <c r="C33" s="1126"/>
      <c r="D33" s="1126"/>
      <c r="E33" s="1126"/>
      <c r="F33" s="1126"/>
      <c r="G33" s="906"/>
      <c r="H33" s="254">
        <v>0</v>
      </c>
    </row>
    <row r="34" spans="1:8" ht="15.65" customHeight="1" x14ac:dyDescent="0.25">
      <c r="A34" s="27">
        <v>926</v>
      </c>
      <c r="B34" s="907" t="s">
        <v>1770</v>
      </c>
      <c r="C34" s="1127"/>
      <c r="D34" s="1127"/>
      <c r="E34" s="1127"/>
      <c r="F34" s="1127"/>
      <c r="G34" s="908"/>
      <c r="H34" s="229">
        <v>0</v>
      </c>
    </row>
    <row r="35" spans="1:8" ht="15.65" customHeight="1" x14ac:dyDescent="0.25">
      <c r="A35" s="25">
        <v>927</v>
      </c>
      <c r="B35" s="897" t="s">
        <v>1771</v>
      </c>
      <c r="C35" s="981"/>
      <c r="D35" s="981"/>
      <c r="E35" s="981"/>
      <c r="F35" s="981"/>
      <c r="G35" s="898"/>
      <c r="H35" s="248">
        <v>0</v>
      </c>
    </row>
    <row r="36" spans="1:8" ht="15.65" customHeight="1" x14ac:dyDescent="0.25">
      <c r="A36" s="90">
        <v>928</v>
      </c>
      <c r="B36" s="905" t="s">
        <v>466</v>
      </c>
      <c r="C36" s="1126"/>
      <c r="D36" s="1126"/>
      <c r="E36" s="1126"/>
      <c r="F36" s="1126"/>
      <c r="G36" s="906"/>
      <c r="H36" s="229">
        <v>0</v>
      </c>
    </row>
    <row r="37" spans="1:8" ht="15.65" customHeight="1" x14ac:dyDescent="0.25">
      <c r="A37" s="25">
        <v>929</v>
      </c>
      <c r="B37" s="897" t="s">
        <v>467</v>
      </c>
      <c r="C37" s="981"/>
      <c r="D37" s="981"/>
      <c r="E37" s="981"/>
      <c r="F37" s="981"/>
      <c r="G37" s="898"/>
      <c r="H37" s="248">
        <v>0</v>
      </c>
    </row>
    <row r="38" spans="1:8" ht="15.65" customHeight="1" x14ac:dyDescent="0.25">
      <c r="A38" s="90">
        <v>930.1</v>
      </c>
      <c r="B38" s="905" t="s">
        <v>440</v>
      </c>
      <c r="C38" s="1126"/>
      <c r="D38" s="1126"/>
      <c r="E38" s="1126"/>
      <c r="F38" s="1126"/>
      <c r="G38" s="906"/>
      <c r="H38" s="248">
        <v>0</v>
      </c>
    </row>
    <row r="39" spans="1:8" ht="15.65" customHeight="1" x14ac:dyDescent="0.25">
      <c r="A39" s="90">
        <v>930.2</v>
      </c>
      <c r="B39" s="905" t="s">
        <v>158</v>
      </c>
      <c r="C39" s="1126"/>
      <c r="D39" s="1126"/>
      <c r="E39" s="1126"/>
      <c r="F39" s="1126"/>
      <c r="G39" s="906"/>
      <c r="H39" s="248">
        <v>0</v>
      </c>
    </row>
    <row r="40" spans="1:8" ht="15.65" customHeight="1" thickBot="1" x14ac:dyDescent="0.3">
      <c r="A40" s="90">
        <v>931</v>
      </c>
      <c r="B40" s="905" t="s">
        <v>1080</v>
      </c>
      <c r="C40" s="1126"/>
      <c r="D40" s="1126"/>
      <c r="E40" s="1126"/>
      <c r="F40" s="1126"/>
      <c r="G40" s="906"/>
      <c r="H40" s="249">
        <v>0</v>
      </c>
    </row>
    <row r="41" spans="1:8" ht="15.65" customHeight="1" thickBot="1" x14ac:dyDescent="0.35">
      <c r="A41" s="27"/>
      <c r="B41" s="1147" t="s">
        <v>1612</v>
      </c>
      <c r="C41" s="1148"/>
      <c r="D41" s="1148"/>
      <c r="E41" s="1148"/>
      <c r="F41" s="1148"/>
      <c r="G41" s="1149"/>
      <c r="H41" s="255">
        <f>SUM(H28:H40)</f>
        <v>0</v>
      </c>
    </row>
    <row r="42" spans="1:8" ht="23.25" customHeight="1" thickTop="1" x14ac:dyDescent="0.25">
      <c r="A42" s="25"/>
      <c r="B42" s="905" t="s">
        <v>1081</v>
      </c>
      <c r="C42" s="1126"/>
      <c r="D42" s="1126"/>
      <c r="E42" s="1126"/>
      <c r="F42" s="1126"/>
      <c r="G42" s="906"/>
      <c r="H42" s="247"/>
    </row>
    <row r="43" spans="1:8" ht="15.65" customHeight="1" thickBot="1" x14ac:dyDescent="0.3">
      <c r="A43" s="90">
        <v>932</v>
      </c>
      <c r="B43" s="905" t="s">
        <v>468</v>
      </c>
      <c r="C43" s="1126"/>
      <c r="D43" s="1126"/>
      <c r="E43" s="1126"/>
      <c r="F43" s="1126"/>
      <c r="G43" s="906"/>
      <c r="H43" s="249">
        <v>0</v>
      </c>
    </row>
    <row r="44" spans="1:8" ht="15.65" customHeight="1" thickBot="1" x14ac:dyDescent="0.35">
      <c r="A44" s="25"/>
      <c r="B44" s="923" t="s">
        <v>1638</v>
      </c>
      <c r="C44" s="1131"/>
      <c r="D44" s="1131"/>
      <c r="E44" s="1131"/>
      <c r="F44" s="1131"/>
      <c r="G44" s="924"/>
      <c r="H44" s="250">
        <f>SUM(H43)</f>
        <v>0</v>
      </c>
    </row>
    <row r="45" spans="1:8" ht="15.65" customHeight="1" thickBot="1" x14ac:dyDescent="0.35">
      <c r="A45" s="90"/>
      <c r="B45" s="903" t="s">
        <v>441</v>
      </c>
      <c r="C45" s="1130"/>
      <c r="D45" s="1130"/>
      <c r="E45" s="1130"/>
      <c r="F45" s="1130"/>
      <c r="G45" s="904"/>
      <c r="H45" s="255">
        <f>SUM(H41,H44)</f>
        <v>0</v>
      </c>
    </row>
    <row r="46" spans="1:8" ht="15.65" customHeight="1" thickTop="1" thickBot="1" x14ac:dyDescent="0.35">
      <c r="A46" s="31"/>
      <c r="B46" s="1133" t="s">
        <v>442</v>
      </c>
      <c r="C46" s="1134"/>
      <c r="D46" s="1134"/>
      <c r="E46" s="1134"/>
      <c r="F46" s="1134"/>
      <c r="G46" s="1135"/>
      <c r="H46" s="264">
        <f>'71'!H18+'72'!H28+'73'!H43+'74'!H13+'74'!H19+'74'!H25+'74'!H45</f>
        <v>0</v>
      </c>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sheetData>
  <mergeCells count="43">
    <mergeCell ref="B46:G46"/>
    <mergeCell ref="B42:G42"/>
    <mergeCell ref="B43:G43"/>
    <mergeCell ref="B44:G44"/>
    <mergeCell ref="B45:G45"/>
    <mergeCell ref="B11:G11"/>
    <mergeCell ref="B12:G12"/>
    <mergeCell ref="B14:G14"/>
    <mergeCell ref="B28:G28"/>
    <mergeCell ref="A4:H4"/>
    <mergeCell ref="B6:G6"/>
    <mergeCell ref="A5:H5"/>
    <mergeCell ref="B10:G10"/>
    <mergeCell ref="B13:G13"/>
    <mergeCell ref="B19:G19"/>
    <mergeCell ref="B15:G15"/>
    <mergeCell ref="B16:G16"/>
    <mergeCell ref="B17:G17"/>
    <mergeCell ref="B18:G18"/>
    <mergeCell ref="B8:G8"/>
    <mergeCell ref="B29:G29"/>
    <mergeCell ref="B30:G30"/>
    <mergeCell ref="B39:G39"/>
    <mergeCell ref="B7:G7"/>
    <mergeCell ref="B31:G31"/>
    <mergeCell ref="B32:G32"/>
    <mergeCell ref="B33:G33"/>
    <mergeCell ref="B20:G20"/>
    <mergeCell ref="B21:G21"/>
    <mergeCell ref="B22:G22"/>
    <mergeCell ref="B23:G23"/>
    <mergeCell ref="B27:G27"/>
    <mergeCell ref="B24:G24"/>
    <mergeCell ref="B25:G25"/>
    <mergeCell ref="B26:G26"/>
    <mergeCell ref="B9:G9"/>
    <mergeCell ref="B41:G41"/>
    <mergeCell ref="B34:G34"/>
    <mergeCell ref="B36:G36"/>
    <mergeCell ref="B37:G37"/>
    <mergeCell ref="B38:G38"/>
    <mergeCell ref="B35:G35"/>
    <mergeCell ref="B40:G40"/>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6">
    <pageSetUpPr fitToPage="1"/>
  </sheetPr>
  <dimension ref="A1:N1028"/>
  <sheetViews>
    <sheetView workbookViewId="0">
      <selection activeCell="E5" sqref="E5"/>
    </sheetView>
  </sheetViews>
  <sheetFormatPr defaultRowHeight="12.5" x14ac:dyDescent="0.25"/>
  <cols>
    <col min="1" max="1" width="7.54296875" bestFit="1" customWidth="1"/>
    <col min="2" max="2" width="43.7265625" customWidth="1"/>
    <col min="3" max="3" width="9" customWidth="1"/>
    <col min="4" max="4" width="16.7265625" customWidth="1"/>
    <col min="5" max="5" width="17.7265625" customWidth="1"/>
    <col min="9" max="9" width="5.7265625" bestFit="1" customWidth="1"/>
    <col min="14" max="14" width="12.26953125" bestFit="1" customWidth="1"/>
  </cols>
  <sheetData>
    <row r="1" spans="1:14" x14ac:dyDescent="0.25">
      <c r="A1" s="619">
        <f>Title!B12</f>
        <v>0</v>
      </c>
      <c r="E1" s="623" t="s">
        <v>833</v>
      </c>
    </row>
    <row r="2" spans="1:14" ht="13" thickBot="1" x14ac:dyDescent="0.3">
      <c r="A2" t="s">
        <v>8</v>
      </c>
      <c r="C2" s="1"/>
      <c r="E2" s="165">
        <f>Title!F37</f>
        <v>45657</v>
      </c>
    </row>
    <row r="3" spans="1:14" x14ac:dyDescent="0.25">
      <c r="C3" s="1"/>
      <c r="D3" s="105"/>
      <c r="E3" s="105"/>
    </row>
    <row r="4" spans="1:14" ht="13" x14ac:dyDescent="0.3">
      <c r="A4" s="1048" t="s">
        <v>247</v>
      </c>
      <c r="B4" s="1048"/>
      <c r="C4" s="1048"/>
      <c r="D4" s="1048"/>
      <c r="E4" s="1048"/>
    </row>
    <row r="5" spans="1:14" ht="13" thickBot="1" x14ac:dyDescent="0.3">
      <c r="A5" s="153"/>
      <c r="B5" s="153"/>
      <c r="C5" s="144"/>
      <c r="D5" s="153"/>
      <c r="E5" s="153"/>
    </row>
    <row r="6" spans="1:14" ht="38" thickBot="1" x14ac:dyDescent="0.3">
      <c r="A6" s="154" t="s">
        <v>69</v>
      </c>
      <c r="B6" s="155" t="s">
        <v>2136</v>
      </c>
      <c r="C6" s="155" t="s">
        <v>70</v>
      </c>
      <c r="D6" s="155" t="s">
        <v>71</v>
      </c>
      <c r="E6" s="156" t="s">
        <v>72</v>
      </c>
      <c r="G6" s="1"/>
    </row>
    <row r="7" spans="1:14" x14ac:dyDescent="0.25">
      <c r="A7" s="1649"/>
      <c r="B7" s="1667" t="s">
        <v>73</v>
      </c>
      <c r="C7" s="1331" t="s">
        <v>1509</v>
      </c>
      <c r="D7" s="1658">
        <f>'66'!H25</f>
        <v>0</v>
      </c>
      <c r="E7" s="1663">
        <v>0</v>
      </c>
    </row>
    <row r="8" spans="1:14" x14ac:dyDescent="0.25">
      <c r="A8" s="1649"/>
      <c r="B8" s="1667"/>
      <c r="C8" s="1649"/>
      <c r="D8" s="1659"/>
      <c r="E8" s="1664"/>
    </row>
    <row r="9" spans="1:14" x14ac:dyDescent="0.25">
      <c r="A9" s="1651" t="s">
        <v>74</v>
      </c>
      <c r="B9" s="1647" t="s">
        <v>1373</v>
      </c>
      <c r="C9" s="1649"/>
      <c r="D9" s="1659"/>
      <c r="E9" s="1664"/>
      <c r="G9" s="1"/>
    </row>
    <row r="10" spans="1:14" ht="13" thickBot="1" x14ac:dyDescent="0.3">
      <c r="A10" s="1652"/>
      <c r="B10" s="1648"/>
      <c r="C10" s="1650"/>
      <c r="D10" s="1660"/>
      <c r="E10" s="1665"/>
    </row>
    <row r="11" spans="1:14" x14ac:dyDescent="0.25">
      <c r="A11" s="1653"/>
      <c r="B11" s="1654" t="s">
        <v>75</v>
      </c>
      <c r="C11" s="1656"/>
      <c r="D11" s="1661"/>
      <c r="E11" s="1664" t="s">
        <v>77</v>
      </c>
    </row>
    <row r="12" spans="1:14" ht="18.75" customHeight="1" x14ac:dyDescent="0.25">
      <c r="A12" s="1652"/>
      <c r="B12" s="1655"/>
      <c r="C12" s="1657"/>
      <c r="D12" s="1662"/>
      <c r="E12" s="1666"/>
    </row>
    <row r="13" spans="1:14" ht="21.4" customHeight="1" x14ac:dyDescent="0.25">
      <c r="A13" s="187" t="s">
        <v>92</v>
      </c>
      <c r="B13" s="8" t="s">
        <v>93</v>
      </c>
      <c r="C13" s="90" t="s">
        <v>1510</v>
      </c>
      <c r="D13" s="534">
        <f>'74'!H46-'68'!I21-'69'!H20-'70'!H8-'70'!H36-'71'!H45-'72'!H26-'73'!H14-'73'!H42-'74'!H44</f>
        <v>0</v>
      </c>
      <c r="E13" s="11"/>
      <c r="G13" s="265"/>
      <c r="I13" s="265"/>
    </row>
    <row r="14" spans="1:14" ht="21.4" customHeight="1" x14ac:dyDescent="0.25">
      <c r="A14" s="145" t="s">
        <v>91</v>
      </c>
      <c r="B14" s="96" t="s">
        <v>1636</v>
      </c>
      <c r="C14" s="90" t="s">
        <v>1510</v>
      </c>
      <c r="D14" s="115">
        <f>'68'!I21+'69'!H20+'70'!H8+'70'!H36+'71'!H45+'72'!H26+'73'!H14+'73'!H42+'74'!H44</f>
        <v>0</v>
      </c>
      <c r="E14" s="97"/>
      <c r="N14" s="238"/>
    </row>
    <row r="15" spans="1:14" ht="21.4" customHeight="1" x14ac:dyDescent="0.25">
      <c r="A15" s="187" t="s">
        <v>76</v>
      </c>
      <c r="B15" s="8" t="s">
        <v>1374</v>
      </c>
      <c r="C15" s="90">
        <v>66</v>
      </c>
      <c r="D15" s="35">
        <f>'67'!H24</f>
        <v>0</v>
      </c>
      <c r="E15" s="13"/>
    </row>
    <row r="16" spans="1:14" ht="14.25" customHeight="1" x14ac:dyDescent="0.25">
      <c r="A16" s="1653" t="s">
        <v>78</v>
      </c>
      <c r="B16" s="1692" t="s">
        <v>79</v>
      </c>
      <c r="C16" s="1155">
        <v>66</v>
      </c>
      <c r="D16" s="1674">
        <f>'67'!H25+'67'!H26+'67'!H27-'67'!H28</f>
        <v>0</v>
      </c>
      <c r="E16" s="1677"/>
    </row>
    <row r="17" spans="1:5" ht="3.75" customHeight="1" x14ac:dyDescent="0.25">
      <c r="A17" s="1651"/>
      <c r="B17" s="1647"/>
      <c r="C17" s="1132"/>
      <c r="D17" s="1675"/>
      <c r="E17" s="1678"/>
    </row>
    <row r="18" spans="1:5" x14ac:dyDescent="0.25">
      <c r="A18" s="1652"/>
      <c r="B18" s="94" t="s">
        <v>834</v>
      </c>
      <c r="C18" s="1156"/>
      <c r="D18" s="1676"/>
      <c r="E18" s="1679"/>
    </row>
    <row r="19" spans="1:5" x14ac:dyDescent="0.25">
      <c r="A19" s="1644" t="s">
        <v>80</v>
      </c>
      <c r="B19" s="1692" t="s">
        <v>81</v>
      </c>
      <c r="C19" s="1155">
        <v>66</v>
      </c>
      <c r="D19" s="1668">
        <f>'67'!H29</f>
        <v>0</v>
      </c>
      <c r="E19" s="1671"/>
    </row>
    <row r="20" spans="1:5" ht="3.75" customHeight="1" x14ac:dyDescent="0.25">
      <c r="A20" s="1645"/>
      <c r="B20" s="1647"/>
      <c r="C20" s="1132"/>
      <c r="D20" s="1669"/>
      <c r="E20" s="1672"/>
    </row>
    <row r="21" spans="1:5" x14ac:dyDescent="0.25">
      <c r="A21" s="1646"/>
      <c r="B21" s="94" t="s">
        <v>835</v>
      </c>
      <c r="C21" s="1156"/>
      <c r="D21" s="1670"/>
      <c r="E21" s="1673"/>
    </row>
    <row r="22" spans="1:5" ht="21.4" customHeight="1" x14ac:dyDescent="0.25">
      <c r="A22" s="197" t="s">
        <v>259</v>
      </c>
      <c r="B22" s="94" t="s">
        <v>836</v>
      </c>
      <c r="C22" s="1">
        <v>66</v>
      </c>
      <c r="D22" s="530">
        <f>'67'!H30+'67'!H31</f>
        <v>0</v>
      </c>
      <c r="E22" s="22"/>
    </row>
    <row r="23" spans="1:5" ht="21.75" customHeight="1" x14ac:dyDescent="0.25">
      <c r="A23" s="187" t="s">
        <v>82</v>
      </c>
      <c r="B23" s="783" t="s">
        <v>1949</v>
      </c>
      <c r="C23" s="90">
        <v>66</v>
      </c>
      <c r="D23" s="530">
        <f>'67'!H32</f>
        <v>0</v>
      </c>
      <c r="E23" s="22"/>
    </row>
    <row r="24" spans="1:5" ht="21.4" customHeight="1" x14ac:dyDescent="0.25">
      <c r="A24" s="197" t="s">
        <v>83</v>
      </c>
      <c r="B24" s="15" t="s">
        <v>837</v>
      </c>
      <c r="C24" s="1">
        <v>66</v>
      </c>
      <c r="D24" s="530">
        <f>'67'!H33</f>
        <v>0</v>
      </c>
      <c r="E24" s="34"/>
    </row>
    <row r="25" spans="1:5" x14ac:dyDescent="0.25">
      <c r="A25" s="1653" t="s">
        <v>84</v>
      </c>
      <c r="B25" s="1692" t="s">
        <v>94</v>
      </c>
      <c r="C25" s="1155">
        <v>66</v>
      </c>
      <c r="D25" s="1674">
        <f>'67'!H34</f>
        <v>0</v>
      </c>
      <c r="E25" s="1677"/>
    </row>
    <row r="26" spans="1:5" ht="4.5" customHeight="1" x14ac:dyDescent="0.25">
      <c r="A26" s="1651"/>
      <c r="B26" s="1647"/>
      <c r="C26" s="1132"/>
      <c r="D26" s="1675"/>
      <c r="E26" s="1678"/>
    </row>
    <row r="27" spans="1:5" x14ac:dyDescent="0.25">
      <c r="A27" s="1652"/>
      <c r="B27" s="15" t="s">
        <v>838</v>
      </c>
      <c r="C27" s="1156"/>
      <c r="D27" s="1676"/>
      <c r="E27" s="1679"/>
    </row>
    <row r="28" spans="1:5" x14ac:dyDescent="0.25">
      <c r="A28" s="1644" t="s">
        <v>85</v>
      </c>
      <c r="B28" s="1692" t="s">
        <v>260</v>
      </c>
      <c r="C28" s="1155">
        <v>66</v>
      </c>
      <c r="D28" s="1674">
        <f>'67'!H35</f>
        <v>0</v>
      </c>
      <c r="E28" s="1677"/>
    </row>
    <row r="29" spans="1:5" ht="4.5" customHeight="1" x14ac:dyDescent="0.25">
      <c r="A29" s="1645"/>
      <c r="B29" s="1647"/>
      <c r="C29" s="1132"/>
      <c r="D29" s="1675"/>
      <c r="E29" s="1678"/>
    </row>
    <row r="30" spans="1:5" x14ac:dyDescent="0.25">
      <c r="A30" s="1646"/>
      <c r="B30" s="8" t="s">
        <v>838</v>
      </c>
      <c r="C30" s="1132"/>
      <c r="D30" s="1676"/>
      <c r="E30" s="1679"/>
    </row>
    <row r="31" spans="1:5" x14ac:dyDescent="0.25">
      <c r="A31" s="1653" t="s">
        <v>86</v>
      </c>
      <c r="B31" s="1692" t="s">
        <v>95</v>
      </c>
      <c r="C31" s="1155">
        <v>66</v>
      </c>
      <c r="D31" s="1674">
        <f>'67'!H36</f>
        <v>0</v>
      </c>
      <c r="E31" s="1677"/>
    </row>
    <row r="32" spans="1:5" ht="4.5" customHeight="1" x14ac:dyDescent="0.25">
      <c r="A32" s="1651"/>
      <c r="B32" s="1647"/>
      <c r="C32" s="1132"/>
      <c r="D32" s="1675"/>
      <c r="E32" s="1678"/>
    </row>
    <row r="33" spans="1:5" x14ac:dyDescent="0.25">
      <c r="A33" s="1652"/>
      <c r="B33" s="8" t="s">
        <v>96</v>
      </c>
      <c r="C33" s="1156"/>
      <c r="D33" s="1676"/>
      <c r="E33" s="1679"/>
    </row>
    <row r="34" spans="1:5" x14ac:dyDescent="0.25">
      <c r="A34" s="1653" t="s">
        <v>86</v>
      </c>
      <c r="B34" s="1692" t="s">
        <v>95</v>
      </c>
      <c r="C34" s="1155">
        <v>66</v>
      </c>
      <c r="D34" s="1674">
        <f>'67'!H37</f>
        <v>0</v>
      </c>
      <c r="E34" s="1680"/>
    </row>
    <row r="35" spans="1:5" ht="4.5" customHeight="1" x14ac:dyDescent="0.25">
      <c r="A35" s="1651"/>
      <c r="B35" s="1647"/>
      <c r="C35" s="1132"/>
      <c r="D35" s="1675"/>
      <c r="E35" s="1681"/>
    </row>
    <row r="36" spans="1:5" ht="13" thickBot="1" x14ac:dyDescent="0.3">
      <c r="A36" s="1652"/>
      <c r="B36" s="94" t="s">
        <v>97</v>
      </c>
      <c r="C36" s="1156"/>
      <c r="D36" s="1683"/>
      <c r="E36" s="1682"/>
    </row>
    <row r="37" spans="1:5" x14ac:dyDescent="0.25">
      <c r="A37" s="1653"/>
      <c r="B37" s="1687" t="s">
        <v>843</v>
      </c>
      <c r="C37" s="1155"/>
      <c r="D37" s="1685">
        <f>SUM(D13:D36)</f>
        <v>0</v>
      </c>
      <c r="E37" s="1685">
        <f>SUM(E13:E36)</f>
        <v>0</v>
      </c>
    </row>
    <row r="38" spans="1:5" ht="21.4" customHeight="1" thickBot="1" x14ac:dyDescent="0.3">
      <c r="A38" s="1652"/>
      <c r="B38" s="1688"/>
      <c r="C38" s="1156"/>
      <c r="D38" s="1686"/>
      <c r="E38" s="1686"/>
    </row>
    <row r="39" spans="1:5" x14ac:dyDescent="0.25">
      <c r="A39" s="1653"/>
      <c r="B39" s="1687" t="s">
        <v>842</v>
      </c>
      <c r="C39" s="1155"/>
      <c r="D39" s="1689">
        <f>D7-D37</f>
        <v>0</v>
      </c>
      <c r="E39" s="1689">
        <f>E7-E37</f>
        <v>0</v>
      </c>
    </row>
    <row r="40" spans="1:5" ht="21.4" customHeight="1" thickBot="1" x14ac:dyDescent="0.3">
      <c r="A40" s="1652"/>
      <c r="B40" s="1688"/>
      <c r="C40" s="1156"/>
      <c r="D40" s="1690"/>
      <c r="E40" s="1690"/>
    </row>
    <row r="41" spans="1:5" ht="21.4" customHeight="1" x14ac:dyDescent="0.25">
      <c r="A41" s="145"/>
      <c r="B41" s="96" t="s">
        <v>87</v>
      </c>
      <c r="C41" s="90"/>
      <c r="D41" s="177"/>
      <c r="E41" s="237"/>
    </row>
    <row r="42" spans="1:5" ht="21.4" customHeight="1" x14ac:dyDescent="0.25">
      <c r="A42" s="187" t="s">
        <v>88</v>
      </c>
      <c r="B42" s="8" t="s">
        <v>841</v>
      </c>
      <c r="C42" s="1">
        <v>66</v>
      </c>
      <c r="D42" s="35">
        <f>'67'!H41</f>
        <v>0</v>
      </c>
      <c r="E42" s="18"/>
    </row>
    <row r="43" spans="1:5" x14ac:dyDescent="0.25">
      <c r="A43" s="1644" t="s">
        <v>89</v>
      </c>
      <c r="B43" s="1692" t="s">
        <v>90</v>
      </c>
      <c r="C43" s="1155">
        <v>66</v>
      </c>
      <c r="D43" s="1674">
        <f>'67'!H42</f>
        <v>0</v>
      </c>
      <c r="E43" s="1671"/>
    </row>
    <row r="44" spans="1:5" ht="4.5" customHeight="1" x14ac:dyDescent="0.25">
      <c r="A44" s="1645"/>
      <c r="B44" s="1647"/>
      <c r="C44" s="1132"/>
      <c r="D44" s="1675"/>
      <c r="E44" s="1672"/>
    </row>
    <row r="45" spans="1:5" ht="13" thickBot="1" x14ac:dyDescent="0.3">
      <c r="A45" s="1646"/>
      <c r="B45" s="104" t="s">
        <v>840</v>
      </c>
      <c r="C45" s="1156"/>
      <c r="D45" s="1683"/>
      <c r="E45" s="1684"/>
    </row>
    <row r="46" spans="1:5" x14ac:dyDescent="0.25">
      <c r="A46" s="1653"/>
      <c r="B46" s="1687" t="s">
        <v>839</v>
      </c>
      <c r="C46" s="1155"/>
      <c r="D46" s="1658">
        <f>D39+D42+D43</f>
        <v>0</v>
      </c>
      <c r="E46" s="1663">
        <f>E39+E42+E43</f>
        <v>0</v>
      </c>
    </row>
    <row r="47" spans="1:5" ht="20.25" customHeight="1" thickBot="1" x14ac:dyDescent="0.3">
      <c r="A47" s="1652"/>
      <c r="B47" s="1688"/>
      <c r="C47" s="1156"/>
      <c r="D47" s="1693"/>
      <c r="E47" s="1691"/>
    </row>
    <row r="48" spans="1:5" ht="13" thickTop="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sheetData>
  <mergeCells count="63">
    <mergeCell ref="E46:E47"/>
    <mergeCell ref="A16:A18"/>
    <mergeCell ref="B16:B17"/>
    <mergeCell ref="B19:B20"/>
    <mergeCell ref="B25:B26"/>
    <mergeCell ref="B28:B29"/>
    <mergeCell ref="B31:B32"/>
    <mergeCell ref="B34:B35"/>
    <mergeCell ref="B43:B44"/>
    <mergeCell ref="A46:A47"/>
    <mergeCell ref="B46:B47"/>
    <mergeCell ref="C46:C47"/>
    <mergeCell ref="D46:D47"/>
    <mergeCell ref="A43:A45"/>
    <mergeCell ref="C43:C45"/>
    <mergeCell ref="D43:D45"/>
    <mergeCell ref="E43:E45"/>
    <mergeCell ref="E37:E38"/>
    <mergeCell ref="B39:B40"/>
    <mergeCell ref="A39:A40"/>
    <mergeCell ref="C39:C40"/>
    <mergeCell ref="D39:D40"/>
    <mergeCell ref="E39:E40"/>
    <mergeCell ref="B37:B38"/>
    <mergeCell ref="A37:A38"/>
    <mergeCell ref="C37:C38"/>
    <mergeCell ref="D37:D38"/>
    <mergeCell ref="A25:A27"/>
    <mergeCell ref="A34:A36"/>
    <mergeCell ref="C34:C36"/>
    <mergeCell ref="D34:D36"/>
    <mergeCell ref="C31:C33"/>
    <mergeCell ref="D31:D33"/>
    <mergeCell ref="A31:A33"/>
    <mergeCell ref="A28:A30"/>
    <mergeCell ref="C28:C30"/>
    <mergeCell ref="D28:D30"/>
    <mergeCell ref="C25:C27"/>
    <mergeCell ref="D25:D27"/>
    <mergeCell ref="E19:E21"/>
    <mergeCell ref="C16:C18"/>
    <mergeCell ref="D16:D18"/>
    <mergeCell ref="E16:E18"/>
    <mergeCell ref="E34:E36"/>
    <mergeCell ref="E31:E33"/>
    <mergeCell ref="E28:E30"/>
    <mergeCell ref="E25:E27"/>
    <mergeCell ref="A19:A21"/>
    <mergeCell ref="C19:C21"/>
    <mergeCell ref="B9:B10"/>
    <mergeCell ref="C7:C10"/>
    <mergeCell ref="A4:E4"/>
    <mergeCell ref="A9:A10"/>
    <mergeCell ref="A7:A8"/>
    <mergeCell ref="A11:A12"/>
    <mergeCell ref="B11:B12"/>
    <mergeCell ref="C11:C12"/>
    <mergeCell ref="D7:D10"/>
    <mergeCell ref="D11:D12"/>
    <mergeCell ref="E7:E10"/>
    <mergeCell ref="E11:E12"/>
    <mergeCell ref="B7:B8"/>
    <mergeCell ref="D19:D21"/>
  </mergeCells>
  <phoneticPr fontId="0" type="noConversion"/>
  <printOptions horizontalCentered="1"/>
  <pageMargins left="0" right="0" top="1" bottom="1" header="0" footer="0.5"/>
  <pageSetup scale="99" orientation="portrait" r:id="rId1"/>
  <headerFooter alignWithMargins="0">
    <oddFoote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6:I17"/>
  <sheetViews>
    <sheetView workbookViewId="0"/>
  </sheetViews>
  <sheetFormatPr defaultRowHeight="12.5" x14ac:dyDescent="0.25"/>
  <sheetData>
    <row r="16" spans="1:9" ht="45" x14ac:dyDescent="0.9">
      <c r="A16" s="962" t="s">
        <v>519</v>
      </c>
      <c r="B16" s="962"/>
      <c r="C16" s="962"/>
      <c r="D16" s="962"/>
      <c r="E16" s="962"/>
      <c r="F16" s="962"/>
      <c r="G16" s="962"/>
      <c r="H16" s="962"/>
      <c r="I16" s="962"/>
    </row>
    <row r="17" spans="1:9" ht="45" x14ac:dyDescent="0.9">
      <c r="A17" s="962" t="s">
        <v>1432</v>
      </c>
      <c r="B17" s="962"/>
      <c r="C17" s="962"/>
      <c r="D17" s="962"/>
      <c r="E17" s="962"/>
      <c r="F17" s="962"/>
      <c r="G17" s="962"/>
      <c r="H17" s="962"/>
      <c r="I17" s="962"/>
    </row>
  </sheetData>
  <mergeCells count="2">
    <mergeCell ref="A16:I16"/>
    <mergeCell ref="A17:I1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7">
    <pageSetUpPr fitToPage="1"/>
  </sheetPr>
  <dimension ref="A1:E2315"/>
  <sheetViews>
    <sheetView workbookViewId="0">
      <selection activeCell="B6" sqref="B6:B7"/>
    </sheetView>
  </sheetViews>
  <sheetFormatPr defaultRowHeight="12.5" x14ac:dyDescent="0.25"/>
  <cols>
    <col min="1" max="1" width="6.453125" bestFit="1" customWidth="1"/>
    <col min="2" max="2" width="45.26953125" customWidth="1"/>
    <col min="4" max="4" width="16.7265625" customWidth="1"/>
    <col min="5" max="5" width="17" customWidth="1"/>
  </cols>
  <sheetData>
    <row r="1" spans="1:5" x14ac:dyDescent="0.25">
      <c r="A1" s="619">
        <f>Title!B12</f>
        <v>0</v>
      </c>
      <c r="E1" s="623" t="str">
        <f>'75'!E1</f>
        <v>For The Year Ended</v>
      </c>
    </row>
    <row r="2" spans="1:5" ht="13" thickBot="1" x14ac:dyDescent="0.3">
      <c r="A2" t="s">
        <v>8</v>
      </c>
      <c r="C2" s="1"/>
      <c r="E2" s="165">
        <f>Title!F37</f>
        <v>45657</v>
      </c>
    </row>
    <row r="3" spans="1:5" ht="13" x14ac:dyDescent="0.3">
      <c r="A3" s="1048" t="s">
        <v>1950</v>
      </c>
      <c r="B3" s="1048"/>
      <c r="C3" s="1048"/>
      <c r="D3" s="1048"/>
      <c r="E3" s="1048"/>
    </row>
    <row r="4" spans="1:5" ht="13" thickBot="1" x14ac:dyDescent="0.3">
      <c r="A4" s="1698"/>
      <c r="B4" s="1698"/>
      <c r="C4" s="1698"/>
      <c r="D4" s="1698"/>
      <c r="E4" s="1698"/>
    </row>
    <row r="5" spans="1:5" ht="38" thickBot="1" x14ac:dyDescent="0.3">
      <c r="A5" s="154" t="s">
        <v>69</v>
      </c>
      <c r="B5" s="155" t="s">
        <v>2137</v>
      </c>
      <c r="C5" s="155" t="s">
        <v>70</v>
      </c>
      <c r="D5" s="155" t="s">
        <v>71</v>
      </c>
      <c r="E5" s="156" t="s">
        <v>72</v>
      </c>
    </row>
    <row r="6" spans="1:5" ht="0.75" customHeight="1" x14ac:dyDescent="0.25">
      <c r="A6" s="1649"/>
      <c r="B6" s="1667" t="s">
        <v>98</v>
      </c>
      <c r="D6" s="1649"/>
      <c r="E6" s="1696"/>
    </row>
    <row r="7" spans="1:5" ht="21.4" customHeight="1" x14ac:dyDescent="0.25">
      <c r="A7" s="1650"/>
      <c r="B7" s="1699"/>
      <c r="C7" s="1"/>
      <c r="D7" s="1650"/>
      <c r="E7" s="1697"/>
    </row>
    <row r="8" spans="1:5" x14ac:dyDescent="0.25">
      <c r="A8" s="1653"/>
      <c r="B8" s="1692" t="s">
        <v>99</v>
      </c>
      <c r="C8" s="1155"/>
      <c r="D8" s="1701"/>
      <c r="E8" s="1700"/>
    </row>
    <row r="9" spans="1:5" x14ac:dyDescent="0.25">
      <c r="A9" s="1652"/>
      <c r="B9" s="1648"/>
      <c r="C9" s="1156"/>
      <c r="D9" s="1702"/>
      <c r="E9" s="1666"/>
    </row>
    <row r="10" spans="1:5" ht="21.4" customHeight="1" x14ac:dyDescent="0.25">
      <c r="A10" s="145" t="s">
        <v>100</v>
      </c>
      <c r="B10" s="96" t="s">
        <v>295</v>
      </c>
      <c r="C10" s="90">
        <v>56</v>
      </c>
      <c r="D10" s="48">
        <f>'57'!H20</f>
        <v>0</v>
      </c>
      <c r="E10" s="569">
        <v>0</v>
      </c>
    </row>
    <row r="11" spans="1:5" ht="21.4" customHeight="1" x14ac:dyDescent="0.25">
      <c r="A11" s="1653" t="s">
        <v>101</v>
      </c>
      <c r="B11" s="8" t="s">
        <v>102</v>
      </c>
      <c r="C11" s="1155">
        <v>56</v>
      </c>
      <c r="D11" s="1668">
        <f>'57'!H24+'57'!H25+'57'!H26+'57'!H27+'57'!H28+'57'!H29+'57'!H30+'57'!H31+'57'!H32+'57'!H34</f>
        <v>0</v>
      </c>
      <c r="E11" s="1694"/>
    </row>
    <row r="12" spans="1:5" x14ac:dyDescent="0.25">
      <c r="A12" s="1652"/>
      <c r="B12" s="8" t="s">
        <v>796</v>
      </c>
      <c r="C12" s="1156"/>
      <c r="D12" s="1670"/>
      <c r="E12" s="1695"/>
    </row>
    <row r="13" spans="1:5" ht="21.4" customHeight="1" x14ac:dyDescent="0.25">
      <c r="A13" s="145" t="s">
        <v>103</v>
      </c>
      <c r="B13" s="96" t="s">
        <v>795</v>
      </c>
      <c r="C13" s="1">
        <v>57</v>
      </c>
      <c r="D13" s="565">
        <f>'58'!H31</f>
        <v>0</v>
      </c>
      <c r="E13" s="99"/>
    </row>
    <row r="14" spans="1:5" ht="21.4" customHeight="1" x14ac:dyDescent="0.25">
      <c r="A14" s="187" t="s">
        <v>1033</v>
      </c>
      <c r="B14" s="8" t="s">
        <v>61</v>
      </c>
      <c r="C14" s="90">
        <v>57</v>
      </c>
      <c r="D14" s="113">
        <f>'58'!H12</f>
        <v>0</v>
      </c>
      <c r="E14" s="13"/>
    </row>
    <row r="15" spans="1:5" ht="21.4" customHeight="1" x14ac:dyDescent="0.25">
      <c r="A15" s="145" t="s">
        <v>1034</v>
      </c>
      <c r="B15" s="96" t="s">
        <v>60</v>
      </c>
      <c r="C15" s="1">
        <v>57</v>
      </c>
      <c r="D15" s="35">
        <f>'58'!H20</f>
        <v>0</v>
      </c>
      <c r="E15" s="100"/>
    </row>
    <row r="16" spans="1:5" ht="21.4" customHeight="1" x14ac:dyDescent="0.25">
      <c r="A16" s="187" t="s">
        <v>1035</v>
      </c>
      <c r="B16" s="8" t="s">
        <v>59</v>
      </c>
      <c r="C16" s="90">
        <v>57</v>
      </c>
      <c r="D16" s="115">
        <f>'58'!H28</f>
        <v>0</v>
      </c>
      <c r="E16" s="106"/>
    </row>
    <row r="17" spans="1:5" ht="20.25" customHeight="1" x14ac:dyDescent="0.25">
      <c r="A17" s="145" t="s">
        <v>1036</v>
      </c>
      <c r="B17" s="96" t="s">
        <v>58</v>
      </c>
      <c r="C17" s="1">
        <v>57</v>
      </c>
      <c r="D17" s="531">
        <f>'58'!H32</f>
        <v>0</v>
      </c>
      <c r="E17" s="100"/>
    </row>
    <row r="18" spans="1:5" ht="21.4" customHeight="1" thickBot="1" x14ac:dyDescent="0.3">
      <c r="A18" s="187" t="s">
        <v>1037</v>
      </c>
      <c r="B18" s="8" t="s">
        <v>57</v>
      </c>
      <c r="C18" s="90"/>
      <c r="D18" s="201">
        <v>0</v>
      </c>
      <c r="E18" s="202"/>
    </row>
    <row r="19" spans="1:5" x14ac:dyDescent="0.25">
      <c r="A19" s="1653"/>
      <c r="B19" s="1687" t="s">
        <v>56</v>
      </c>
      <c r="C19" s="1155"/>
      <c r="D19" s="1689">
        <f>D10-D11+D13+D14+D15+D16+D17+D18</f>
        <v>0</v>
      </c>
      <c r="E19" s="1689">
        <f>E10-E11+E13+E14+E15+E16+E17+E18</f>
        <v>0</v>
      </c>
    </row>
    <row r="20" spans="1:5" ht="9.4" customHeight="1" thickBot="1" x14ac:dyDescent="0.3">
      <c r="A20" s="1652"/>
      <c r="B20" s="1688"/>
      <c r="C20" s="1132"/>
      <c r="D20" s="1690"/>
      <c r="E20" s="1690"/>
    </row>
    <row r="21" spans="1:5" ht="21.4" customHeight="1" x14ac:dyDescent="0.25">
      <c r="A21" s="145"/>
      <c r="B21" s="96" t="s">
        <v>1038</v>
      </c>
      <c r="C21" s="90"/>
      <c r="D21" s="16"/>
      <c r="E21" s="178"/>
    </row>
    <row r="22" spans="1:5" ht="20.25" customHeight="1" x14ac:dyDescent="0.25">
      <c r="A22" s="187" t="s">
        <v>1039</v>
      </c>
      <c r="B22" s="8" t="s">
        <v>55</v>
      </c>
      <c r="C22" s="1">
        <v>58</v>
      </c>
      <c r="D22" s="35">
        <f>'59'!H12:H12</f>
        <v>0</v>
      </c>
      <c r="E22" s="13"/>
    </row>
    <row r="23" spans="1:5" ht="21.4" customHeight="1" thickBot="1" x14ac:dyDescent="0.3">
      <c r="A23" s="145" t="s">
        <v>1040</v>
      </c>
      <c r="B23" s="96" t="s">
        <v>54</v>
      </c>
      <c r="C23" s="90">
        <v>58</v>
      </c>
      <c r="D23" s="213">
        <f>'59'!H15</f>
        <v>0</v>
      </c>
      <c r="E23" s="202"/>
    </row>
    <row r="24" spans="1:5" ht="21.75" customHeight="1" thickBot="1" x14ac:dyDescent="0.35">
      <c r="A24" s="188"/>
      <c r="B24" s="107" t="s">
        <v>53</v>
      </c>
      <c r="C24" s="1"/>
      <c r="D24" s="216">
        <f>SUM(D22:D23)</f>
        <v>0</v>
      </c>
      <c r="E24" s="216">
        <f>SUM(E22:E23)</f>
        <v>0</v>
      </c>
    </row>
    <row r="25" spans="1:5" ht="21.4" customHeight="1" thickBot="1" x14ac:dyDescent="0.35">
      <c r="A25" s="19"/>
      <c r="B25" s="107" t="s">
        <v>52</v>
      </c>
      <c r="C25" s="90"/>
      <c r="D25" s="210">
        <f>D19-D24</f>
        <v>0</v>
      </c>
      <c r="E25" s="210">
        <f>E19-E24</f>
        <v>0</v>
      </c>
    </row>
    <row r="26" spans="1:5" ht="20.25" customHeight="1" x14ac:dyDescent="0.3">
      <c r="A26" s="188"/>
      <c r="B26" s="163" t="s">
        <v>1041</v>
      </c>
      <c r="C26" s="1"/>
      <c r="D26" s="95"/>
      <c r="E26" s="584"/>
    </row>
    <row r="27" spans="1:5" ht="21.4" customHeight="1" x14ac:dyDescent="0.25">
      <c r="A27" s="145" t="s">
        <v>1042</v>
      </c>
      <c r="B27" s="96" t="s">
        <v>51</v>
      </c>
      <c r="C27" s="90"/>
      <c r="D27" s="570">
        <v>0</v>
      </c>
      <c r="E27" s="97"/>
    </row>
    <row r="28" spans="1:5" ht="21.4" customHeight="1" x14ac:dyDescent="0.25">
      <c r="A28" s="145" t="s">
        <v>1043</v>
      </c>
      <c r="B28" s="784" t="s">
        <v>1951</v>
      </c>
      <c r="C28" s="1"/>
      <c r="D28" s="100">
        <v>0</v>
      </c>
      <c r="E28" s="99"/>
    </row>
    <row r="29" spans="1:5" ht="21.4" customHeight="1" x14ac:dyDescent="0.25">
      <c r="A29" s="1653" t="s">
        <v>1044</v>
      </c>
      <c r="B29" s="8" t="s">
        <v>1045</v>
      </c>
      <c r="C29" s="1155"/>
      <c r="D29" s="1671">
        <v>0</v>
      </c>
      <c r="E29" s="1677"/>
    </row>
    <row r="30" spans="1:5" x14ac:dyDescent="0.25">
      <c r="A30" s="1652"/>
      <c r="B30" s="785" t="s">
        <v>1952</v>
      </c>
      <c r="C30" s="1156"/>
      <c r="D30" s="1673"/>
      <c r="E30" s="1679"/>
    </row>
    <row r="31" spans="1:5" ht="21.4" customHeight="1" x14ac:dyDescent="0.25">
      <c r="A31" s="1644" t="s">
        <v>1046</v>
      </c>
      <c r="B31" s="51" t="s">
        <v>1637</v>
      </c>
      <c r="C31" s="1155"/>
      <c r="D31" s="1671">
        <v>0</v>
      </c>
      <c r="E31" s="1677"/>
    </row>
    <row r="32" spans="1:5" x14ac:dyDescent="0.25">
      <c r="A32" s="1646"/>
      <c r="B32" s="783" t="s">
        <v>1952</v>
      </c>
      <c r="C32" s="1156"/>
      <c r="D32" s="1673"/>
      <c r="E32" s="1679"/>
    </row>
    <row r="33" spans="1:5" ht="21.4" customHeight="1" x14ac:dyDescent="0.25">
      <c r="A33" s="1653" t="s">
        <v>1047</v>
      </c>
      <c r="B33" s="8" t="s">
        <v>1048</v>
      </c>
      <c r="C33" s="1155"/>
      <c r="D33" s="1677">
        <v>0</v>
      </c>
      <c r="E33" s="1677"/>
    </row>
    <row r="34" spans="1:5" x14ac:dyDescent="0.25">
      <c r="A34" s="1652"/>
      <c r="B34" s="94" t="s">
        <v>50</v>
      </c>
      <c r="C34" s="1132"/>
      <c r="D34" s="1679"/>
      <c r="E34" s="1679"/>
    </row>
    <row r="35" spans="1:5" ht="21.4" customHeight="1" thickBot="1" x14ac:dyDescent="0.3">
      <c r="A35" s="187" t="s">
        <v>1049</v>
      </c>
      <c r="B35" s="8" t="s">
        <v>1050</v>
      </c>
      <c r="C35" s="90"/>
      <c r="D35" s="201">
        <v>0</v>
      </c>
      <c r="E35" s="202"/>
    </row>
    <row r="36" spans="1:5" ht="20.25" customHeight="1" thickBot="1" x14ac:dyDescent="0.35">
      <c r="A36" s="145" t="s">
        <v>1051</v>
      </c>
      <c r="B36" s="101" t="s">
        <v>49</v>
      </c>
      <c r="C36" s="1"/>
      <c r="D36" s="210">
        <f>SUM(D27:D35)</f>
        <v>0</v>
      </c>
      <c r="E36" s="538">
        <f>SUM(E27:E35)</f>
        <v>0</v>
      </c>
    </row>
    <row r="37" spans="1:5" ht="21.4" customHeight="1" thickBot="1" x14ac:dyDescent="0.35">
      <c r="A37" s="198"/>
      <c r="B37" s="183" t="s">
        <v>48</v>
      </c>
      <c r="C37" s="90"/>
      <c r="D37" s="535">
        <f>D25-D36</f>
        <v>0</v>
      </c>
      <c r="E37" s="535">
        <f>E25-E36</f>
        <v>0</v>
      </c>
    </row>
    <row r="38" spans="1:5" x14ac:dyDescent="0.25">
      <c r="A38" s="1"/>
    </row>
    <row r="39" spans="1:5" x14ac:dyDescent="0.25">
      <c r="A39" s="1"/>
    </row>
    <row r="40" spans="1:5" x14ac:dyDescent="0.25">
      <c r="A40" s="1"/>
    </row>
    <row r="41" spans="1:5" x14ac:dyDescent="0.25">
      <c r="A41" s="1"/>
    </row>
    <row r="42" spans="1:5" x14ac:dyDescent="0.25">
      <c r="A42" s="1"/>
    </row>
    <row r="43" spans="1:5" x14ac:dyDescent="0.25">
      <c r="A43" s="1"/>
    </row>
    <row r="44" spans="1:5" x14ac:dyDescent="0.25">
      <c r="A44" s="1"/>
    </row>
    <row r="45" spans="1:5" x14ac:dyDescent="0.25">
      <c r="A45" s="1"/>
    </row>
    <row r="46" spans="1:5" x14ac:dyDescent="0.25">
      <c r="A46" s="1"/>
    </row>
    <row r="47" spans="1:5" x14ac:dyDescent="0.25">
      <c r="A47" s="1"/>
    </row>
    <row r="48" spans="1:5"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row r="1752" spans="1:1" x14ac:dyDescent="0.25">
      <c r="A1752" s="1"/>
    </row>
    <row r="1753" spans="1:1" x14ac:dyDescent="0.25">
      <c r="A1753" s="1"/>
    </row>
    <row r="1754" spans="1:1" x14ac:dyDescent="0.25">
      <c r="A1754" s="1"/>
    </row>
    <row r="1755" spans="1:1" x14ac:dyDescent="0.25">
      <c r="A1755" s="1"/>
    </row>
    <row r="1756" spans="1:1" x14ac:dyDescent="0.25">
      <c r="A1756" s="1"/>
    </row>
    <row r="1757" spans="1:1" x14ac:dyDescent="0.25">
      <c r="A1757" s="1"/>
    </row>
    <row r="1758" spans="1:1" x14ac:dyDescent="0.25">
      <c r="A1758" s="1"/>
    </row>
    <row r="1759" spans="1:1" x14ac:dyDescent="0.25">
      <c r="A1759" s="1"/>
    </row>
    <row r="1760" spans="1:1" x14ac:dyDescent="0.25">
      <c r="A1760" s="1"/>
    </row>
    <row r="1761" spans="1:1" x14ac:dyDescent="0.25">
      <c r="A1761" s="1"/>
    </row>
    <row r="1762" spans="1:1" x14ac:dyDescent="0.25">
      <c r="A1762" s="1"/>
    </row>
    <row r="1763" spans="1:1" x14ac:dyDescent="0.25">
      <c r="A1763" s="1"/>
    </row>
    <row r="1764" spans="1:1" x14ac:dyDescent="0.25">
      <c r="A1764" s="1"/>
    </row>
    <row r="1765" spans="1:1" x14ac:dyDescent="0.25">
      <c r="A1765" s="1"/>
    </row>
    <row r="1766" spans="1:1" x14ac:dyDescent="0.25">
      <c r="A1766" s="1"/>
    </row>
    <row r="1767" spans="1:1" x14ac:dyDescent="0.25">
      <c r="A1767" s="1"/>
    </row>
    <row r="1768" spans="1:1" x14ac:dyDescent="0.25">
      <c r="A1768" s="1"/>
    </row>
    <row r="1769" spans="1:1" x14ac:dyDescent="0.25">
      <c r="A1769" s="1"/>
    </row>
    <row r="1770" spans="1:1" x14ac:dyDescent="0.25">
      <c r="A1770" s="1"/>
    </row>
    <row r="1771" spans="1:1" x14ac:dyDescent="0.25">
      <c r="A1771" s="1"/>
    </row>
    <row r="1772" spans="1:1" x14ac:dyDescent="0.25">
      <c r="A1772" s="1"/>
    </row>
    <row r="1773" spans="1:1" x14ac:dyDescent="0.25">
      <c r="A1773" s="1"/>
    </row>
    <row r="1774" spans="1:1" x14ac:dyDescent="0.25">
      <c r="A1774" s="1"/>
    </row>
    <row r="1775" spans="1:1" x14ac:dyDescent="0.25">
      <c r="A1775" s="1"/>
    </row>
    <row r="1776" spans="1:1" x14ac:dyDescent="0.25">
      <c r="A1776" s="1"/>
    </row>
    <row r="1777" spans="1:1" x14ac:dyDescent="0.25">
      <c r="A1777" s="1"/>
    </row>
    <row r="1778" spans="1:1" x14ac:dyDescent="0.25">
      <c r="A1778" s="1"/>
    </row>
    <row r="1779" spans="1:1" x14ac:dyDescent="0.25">
      <c r="A1779" s="1"/>
    </row>
    <row r="1780" spans="1:1" x14ac:dyDescent="0.25">
      <c r="A1780" s="1"/>
    </row>
    <row r="1781" spans="1:1" x14ac:dyDescent="0.25">
      <c r="A1781" s="1"/>
    </row>
    <row r="1782" spans="1:1" x14ac:dyDescent="0.25">
      <c r="A1782" s="1"/>
    </row>
    <row r="1783" spans="1:1" x14ac:dyDescent="0.25">
      <c r="A1783" s="1"/>
    </row>
    <row r="1784" spans="1:1" x14ac:dyDescent="0.25">
      <c r="A1784" s="1"/>
    </row>
    <row r="1785" spans="1:1" x14ac:dyDescent="0.25">
      <c r="A1785" s="1"/>
    </row>
    <row r="1786" spans="1:1" x14ac:dyDescent="0.25">
      <c r="A1786" s="1"/>
    </row>
    <row r="1787" spans="1:1" x14ac:dyDescent="0.25">
      <c r="A1787" s="1"/>
    </row>
    <row r="1788" spans="1:1" x14ac:dyDescent="0.25">
      <c r="A1788" s="1"/>
    </row>
    <row r="1789" spans="1:1" x14ac:dyDescent="0.25">
      <c r="A1789" s="1"/>
    </row>
    <row r="1790" spans="1:1" x14ac:dyDescent="0.25">
      <c r="A1790" s="1"/>
    </row>
    <row r="1791" spans="1:1" x14ac:dyDescent="0.25">
      <c r="A1791" s="1"/>
    </row>
    <row r="1792" spans="1:1" x14ac:dyDescent="0.25">
      <c r="A1792" s="1"/>
    </row>
    <row r="1793" spans="1:1" x14ac:dyDescent="0.25">
      <c r="A1793" s="1"/>
    </row>
    <row r="1794" spans="1:1" x14ac:dyDescent="0.25">
      <c r="A1794" s="1"/>
    </row>
    <row r="1795" spans="1:1" x14ac:dyDescent="0.25">
      <c r="A1795" s="1"/>
    </row>
    <row r="1796" spans="1:1" x14ac:dyDescent="0.25">
      <c r="A1796" s="1"/>
    </row>
    <row r="1797" spans="1:1" x14ac:dyDescent="0.25">
      <c r="A1797" s="1"/>
    </row>
    <row r="1798" spans="1:1" x14ac:dyDescent="0.25">
      <c r="A1798" s="1"/>
    </row>
    <row r="1799" spans="1:1" x14ac:dyDescent="0.25">
      <c r="A1799" s="1"/>
    </row>
    <row r="1800" spans="1:1" x14ac:dyDescent="0.25">
      <c r="A1800" s="1"/>
    </row>
    <row r="1801" spans="1:1" x14ac:dyDescent="0.25">
      <c r="A1801" s="1"/>
    </row>
    <row r="1802" spans="1:1" x14ac:dyDescent="0.25">
      <c r="A1802" s="1"/>
    </row>
    <row r="1803" spans="1:1" x14ac:dyDescent="0.25">
      <c r="A1803" s="1"/>
    </row>
    <row r="1804" spans="1:1" x14ac:dyDescent="0.25">
      <c r="A1804" s="1"/>
    </row>
    <row r="1805" spans="1:1" x14ac:dyDescent="0.25">
      <c r="A1805" s="1"/>
    </row>
    <row r="1806" spans="1:1" x14ac:dyDescent="0.25">
      <c r="A1806" s="1"/>
    </row>
    <row r="1807" spans="1:1" x14ac:dyDescent="0.25">
      <c r="A1807" s="1"/>
    </row>
    <row r="1808" spans="1:1" x14ac:dyDescent="0.25">
      <c r="A1808" s="1"/>
    </row>
    <row r="1809" spans="1:1" x14ac:dyDescent="0.25">
      <c r="A1809" s="1"/>
    </row>
    <row r="1810" spans="1:1" x14ac:dyDescent="0.25">
      <c r="A1810" s="1"/>
    </row>
    <row r="1811" spans="1:1" x14ac:dyDescent="0.25">
      <c r="A1811" s="1"/>
    </row>
    <row r="1812" spans="1:1" x14ac:dyDescent="0.25">
      <c r="A1812" s="1"/>
    </row>
    <row r="1813" spans="1:1" x14ac:dyDescent="0.25">
      <c r="A1813" s="1"/>
    </row>
    <row r="1814" spans="1:1" x14ac:dyDescent="0.25">
      <c r="A1814" s="1"/>
    </row>
    <row r="1815" spans="1:1" x14ac:dyDescent="0.25">
      <c r="A1815" s="1"/>
    </row>
    <row r="1816" spans="1:1" x14ac:dyDescent="0.25">
      <c r="A1816" s="1"/>
    </row>
    <row r="1817" spans="1:1" x14ac:dyDescent="0.25">
      <c r="A1817" s="1"/>
    </row>
    <row r="1818" spans="1:1" x14ac:dyDescent="0.25">
      <c r="A1818" s="1"/>
    </row>
    <row r="1819" spans="1:1" x14ac:dyDescent="0.25">
      <c r="A1819" s="1"/>
    </row>
    <row r="1820" spans="1:1" x14ac:dyDescent="0.25">
      <c r="A1820" s="1"/>
    </row>
    <row r="1821" spans="1:1" x14ac:dyDescent="0.25">
      <c r="A1821" s="1"/>
    </row>
    <row r="1822" spans="1:1" x14ac:dyDescent="0.25">
      <c r="A1822" s="1"/>
    </row>
    <row r="1823" spans="1:1" x14ac:dyDescent="0.25">
      <c r="A1823" s="1"/>
    </row>
    <row r="1824" spans="1:1" x14ac:dyDescent="0.25">
      <c r="A1824" s="1"/>
    </row>
    <row r="1825" spans="1:1" x14ac:dyDescent="0.25">
      <c r="A1825" s="1"/>
    </row>
    <row r="1826" spans="1:1" x14ac:dyDescent="0.25">
      <c r="A1826" s="1"/>
    </row>
    <row r="1827" spans="1:1" x14ac:dyDescent="0.25">
      <c r="A1827" s="1"/>
    </row>
    <row r="1828" spans="1:1" x14ac:dyDescent="0.25">
      <c r="A1828" s="1"/>
    </row>
    <row r="1829" spans="1:1" x14ac:dyDescent="0.25">
      <c r="A1829" s="1"/>
    </row>
    <row r="1830" spans="1:1" x14ac:dyDescent="0.25">
      <c r="A1830" s="1"/>
    </row>
    <row r="1831" spans="1:1" x14ac:dyDescent="0.25">
      <c r="A1831" s="1"/>
    </row>
    <row r="1832" spans="1:1" x14ac:dyDescent="0.25">
      <c r="A1832" s="1"/>
    </row>
    <row r="1833" spans="1:1" x14ac:dyDescent="0.25">
      <c r="A1833" s="1"/>
    </row>
    <row r="1834" spans="1:1" x14ac:dyDescent="0.25">
      <c r="A1834" s="1"/>
    </row>
    <row r="1835" spans="1:1" x14ac:dyDescent="0.25">
      <c r="A1835" s="1"/>
    </row>
    <row r="1836" spans="1:1" x14ac:dyDescent="0.25">
      <c r="A1836" s="1"/>
    </row>
    <row r="1837" spans="1:1" x14ac:dyDescent="0.25">
      <c r="A1837" s="1"/>
    </row>
    <row r="1838" spans="1:1" x14ac:dyDescent="0.25">
      <c r="A1838" s="1"/>
    </row>
    <row r="1839" spans="1:1" x14ac:dyDescent="0.25">
      <c r="A1839" s="1"/>
    </row>
    <row r="1840" spans="1:1" x14ac:dyDescent="0.25">
      <c r="A1840" s="1"/>
    </row>
    <row r="1841" spans="1:1" x14ac:dyDescent="0.25">
      <c r="A1841" s="1"/>
    </row>
    <row r="1842" spans="1:1" x14ac:dyDescent="0.25">
      <c r="A1842" s="1"/>
    </row>
    <row r="1843" spans="1:1" x14ac:dyDescent="0.25">
      <c r="A1843" s="1"/>
    </row>
    <row r="1844" spans="1:1" x14ac:dyDescent="0.25">
      <c r="A1844" s="1"/>
    </row>
    <row r="1845" spans="1:1" x14ac:dyDescent="0.25">
      <c r="A1845" s="1"/>
    </row>
    <row r="1846" spans="1:1" x14ac:dyDescent="0.25">
      <c r="A1846" s="1"/>
    </row>
    <row r="1847" spans="1:1" x14ac:dyDescent="0.25">
      <c r="A1847" s="1"/>
    </row>
    <row r="1848" spans="1:1" x14ac:dyDescent="0.25">
      <c r="A1848" s="1"/>
    </row>
    <row r="1849" spans="1:1" x14ac:dyDescent="0.25">
      <c r="A1849" s="1"/>
    </row>
    <row r="1850" spans="1:1" x14ac:dyDescent="0.25">
      <c r="A1850" s="1"/>
    </row>
    <row r="1851" spans="1:1" x14ac:dyDescent="0.25">
      <c r="A1851" s="1"/>
    </row>
    <row r="1852" spans="1:1" x14ac:dyDescent="0.25">
      <c r="A1852" s="1"/>
    </row>
    <row r="1853" spans="1:1" x14ac:dyDescent="0.25">
      <c r="A1853" s="1"/>
    </row>
    <row r="1854" spans="1:1" x14ac:dyDescent="0.25">
      <c r="A1854" s="1"/>
    </row>
    <row r="1855" spans="1:1" x14ac:dyDescent="0.25">
      <c r="A1855" s="1"/>
    </row>
    <row r="1856" spans="1:1" x14ac:dyDescent="0.25">
      <c r="A1856" s="1"/>
    </row>
    <row r="1857" spans="1:1" x14ac:dyDescent="0.25">
      <c r="A1857" s="1"/>
    </row>
    <row r="1858" spans="1:1" x14ac:dyDescent="0.25">
      <c r="A1858" s="1"/>
    </row>
    <row r="1859" spans="1:1" x14ac:dyDescent="0.25">
      <c r="A1859" s="1"/>
    </row>
    <row r="1860" spans="1:1" x14ac:dyDescent="0.25">
      <c r="A1860" s="1"/>
    </row>
    <row r="1861" spans="1:1" x14ac:dyDescent="0.25">
      <c r="A1861" s="1"/>
    </row>
    <row r="1862" spans="1:1" x14ac:dyDescent="0.25">
      <c r="A1862" s="1"/>
    </row>
    <row r="1863" spans="1:1" x14ac:dyDescent="0.25">
      <c r="A1863" s="1"/>
    </row>
    <row r="1864" spans="1:1" x14ac:dyDescent="0.25">
      <c r="A1864" s="1"/>
    </row>
    <row r="1865" spans="1:1" x14ac:dyDescent="0.25">
      <c r="A1865" s="1"/>
    </row>
    <row r="1866" spans="1:1" x14ac:dyDescent="0.25">
      <c r="A1866" s="1"/>
    </row>
    <row r="1867" spans="1:1" x14ac:dyDescent="0.25">
      <c r="A1867" s="1"/>
    </row>
    <row r="1868" spans="1:1" x14ac:dyDescent="0.25">
      <c r="A1868" s="1"/>
    </row>
    <row r="1869" spans="1:1" x14ac:dyDescent="0.25">
      <c r="A1869" s="1"/>
    </row>
    <row r="1870" spans="1:1" x14ac:dyDescent="0.25">
      <c r="A1870" s="1"/>
    </row>
    <row r="1871" spans="1:1" x14ac:dyDescent="0.25">
      <c r="A1871" s="1"/>
    </row>
    <row r="1872" spans="1:1" x14ac:dyDescent="0.25">
      <c r="A1872" s="1"/>
    </row>
    <row r="1873" spans="1:1" x14ac:dyDescent="0.25">
      <c r="A1873" s="1"/>
    </row>
    <row r="1874" spans="1:1" x14ac:dyDescent="0.25">
      <c r="A1874" s="1"/>
    </row>
    <row r="1875" spans="1:1" x14ac:dyDescent="0.25">
      <c r="A1875" s="1"/>
    </row>
    <row r="1876" spans="1:1" x14ac:dyDescent="0.25">
      <c r="A1876" s="1"/>
    </row>
    <row r="1877" spans="1:1" x14ac:dyDescent="0.25">
      <c r="A1877" s="1"/>
    </row>
    <row r="1878" spans="1:1" x14ac:dyDescent="0.25">
      <c r="A1878" s="1"/>
    </row>
    <row r="1879" spans="1:1" x14ac:dyDescent="0.25">
      <c r="A1879" s="1"/>
    </row>
    <row r="1880" spans="1:1" x14ac:dyDescent="0.25">
      <c r="A1880" s="1"/>
    </row>
    <row r="1881" spans="1:1" x14ac:dyDescent="0.25">
      <c r="A1881" s="1"/>
    </row>
    <row r="1882" spans="1:1" x14ac:dyDescent="0.25">
      <c r="A1882" s="1"/>
    </row>
    <row r="1883" spans="1:1" x14ac:dyDescent="0.25">
      <c r="A1883" s="1"/>
    </row>
    <row r="1884" spans="1:1" x14ac:dyDescent="0.25">
      <c r="A1884" s="1"/>
    </row>
    <row r="1885" spans="1:1" x14ac:dyDescent="0.25">
      <c r="A1885" s="1"/>
    </row>
    <row r="1886" spans="1:1" x14ac:dyDescent="0.25">
      <c r="A1886" s="1"/>
    </row>
    <row r="1887" spans="1:1" x14ac:dyDescent="0.25">
      <c r="A1887" s="1"/>
    </row>
    <row r="1888" spans="1:1" x14ac:dyDescent="0.25">
      <c r="A1888" s="1"/>
    </row>
    <row r="1889" spans="1:1" x14ac:dyDescent="0.25">
      <c r="A1889" s="1"/>
    </row>
    <row r="1890" spans="1:1" x14ac:dyDescent="0.25">
      <c r="A1890" s="1"/>
    </row>
    <row r="1891" spans="1:1" x14ac:dyDescent="0.25">
      <c r="A1891" s="1"/>
    </row>
    <row r="1892" spans="1:1" x14ac:dyDescent="0.25">
      <c r="A1892" s="1"/>
    </row>
    <row r="1893" spans="1:1" x14ac:dyDescent="0.25">
      <c r="A1893" s="1"/>
    </row>
    <row r="1894" spans="1:1" x14ac:dyDescent="0.25">
      <c r="A1894" s="1"/>
    </row>
    <row r="1895" spans="1:1" x14ac:dyDescent="0.25">
      <c r="A1895" s="1"/>
    </row>
    <row r="1896" spans="1:1" x14ac:dyDescent="0.25">
      <c r="A1896" s="1"/>
    </row>
    <row r="1897" spans="1:1" x14ac:dyDescent="0.25">
      <c r="A1897" s="1"/>
    </row>
    <row r="1898" spans="1:1" x14ac:dyDescent="0.25">
      <c r="A1898" s="1"/>
    </row>
    <row r="1899" spans="1:1" x14ac:dyDescent="0.25">
      <c r="A1899" s="1"/>
    </row>
    <row r="1900" spans="1:1" x14ac:dyDescent="0.25">
      <c r="A1900" s="1"/>
    </row>
    <row r="1901" spans="1:1" x14ac:dyDescent="0.25">
      <c r="A1901" s="1"/>
    </row>
    <row r="1902" spans="1:1" x14ac:dyDescent="0.25">
      <c r="A1902" s="1"/>
    </row>
    <row r="1903" spans="1:1" x14ac:dyDescent="0.25">
      <c r="A1903" s="1"/>
    </row>
    <row r="1904" spans="1:1" x14ac:dyDescent="0.25">
      <c r="A1904" s="1"/>
    </row>
    <row r="1905" spans="1:1" x14ac:dyDescent="0.25">
      <c r="A1905" s="1"/>
    </row>
    <row r="1906" spans="1:1" x14ac:dyDescent="0.25">
      <c r="A1906" s="1"/>
    </row>
    <row r="1907" spans="1:1" x14ac:dyDescent="0.25">
      <c r="A1907" s="1"/>
    </row>
    <row r="1908" spans="1:1" x14ac:dyDescent="0.25">
      <c r="A1908" s="1"/>
    </row>
    <row r="1909" spans="1:1" x14ac:dyDescent="0.25">
      <c r="A1909" s="1"/>
    </row>
    <row r="1910" spans="1:1" x14ac:dyDescent="0.25">
      <c r="A1910" s="1"/>
    </row>
    <row r="1911" spans="1:1" x14ac:dyDescent="0.25">
      <c r="A1911" s="1"/>
    </row>
    <row r="1912" spans="1:1" x14ac:dyDescent="0.25">
      <c r="A1912" s="1"/>
    </row>
    <row r="1913" spans="1:1" x14ac:dyDescent="0.25">
      <c r="A1913" s="1"/>
    </row>
    <row r="1914" spans="1:1" x14ac:dyDescent="0.25">
      <c r="A1914" s="1"/>
    </row>
    <row r="1915" spans="1:1" x14ac:dyDescent="0.25">
      <c r="A1915" s="1"/>
    </row>
    <row r="1916" spans="1:1" x14ac:dyDescent="0.25">
      <c r="A1916" s="1"/>
    </row>
    <row r="1917" spans="1:1" x14ac:dyDescent="0.25">
      <c r="A1917" s="1"/>
    </row>
    <row r="1918" spans="1:1" x14ac:dyDescent="0.25">
      <c r="A1918" s="1"/>
    </row>
    <row r="1919" spans="1:1" x14ac:dyDescent="0.25">
      <c r="A1919" s="1"/>
    </row>
    <row r="1920" spans="1:1" x14ac:dyDescent="0.25">
      <c r="A1920" s="1"/>
    </row>
    <row r="1921" spans="1:1" x14ac:dyDescent="0.25">
      <c r="A1921" s="1"/>
    </row>
    <row r="1922" spans="1:1" x14ac:dyDescent="0.25">
      <c r="A1922" s="1"/>
    </row>
    <row r="1923" spans="1:1" x14ac:dyDescent="0.25">
      <c r="A1923" s="1"/>
    </row>
    <row r="1924" spans="1:1" x14ac:dyDescent="0.25">
      <c r="A1924" s="1"/>
    </row>
    <row r="1925" spans="1:1" x14ac:dyDescent="0.25">
      <c r="A1925" s="1"/>
    </row>
    <row r="1926" spans="1:1" x14ac:dyDescent="0.25">
      <c r="A1926" s="1"/>
    </row>
    <row r="1927" spans="1:1" x14ac:dyDescent="0.25">
      <c r="A1927" s="1"/>
    </row>
    <row r="1928" spans="1:1" x14ac:dyDescent="0.25">
      <c r="A1928" s="1"/>
    </row>
    <row r="1929" spans="1:1" x14ac:dyDescent="0.25">
      <c r="A1929" s="1"/>
    </row>
    <row r="1930" spans="1:1" x14ac:dyDescent="0.25">
      <c r="A1930" s="1"/>
    </row>
    <row r="1931" spans="1:1" x14ac:dyDescent="0.25">
      <c r="A1931" s="1"/>
    </row>
    <row r="1932" spans="1:1" x14ac:dyDescent="0.25">
      <c r="A1932" s="1"/>
    </row>
    <row r="1933" spans="1:1" x14ac:dyDescent="0.25">
      <c r="A1933" s="1"/>
    </row>
    <row r="1934" spans="1:1" x14ac:dyDescent="0.25">
      <c r="A1934" s="1"/>
    </row>
    <row r="1935" spans="1:1" x14ac:dyDescent="0.25">
      <c r="A1935" s="1"/>
    </row>
    <row r="1936" spans="1:1" x14ac:dyDescent="0.25">
      <c r="A1936" s="1"/>
    </row>
    <row r="1937" spans="1:1" x14ac:dyDescent="0.25">
      <c r="A1937" s="1"/>
    </row>
    <row r="1938" spans="1:1" x14ac:dyDescent="0.25">
      <c r="A1938" s="1"/>
    </row>
    <row r="1939" spans="1:1" x14ac:dyDescent="0.25">
      <c r="A1939" s="1"/>
    </row>
    <row r="1940" spans="1:1" x14ac:dyDescent="0.25">
      <c r="A1940" s="1"/>
    </row>
    <row r="1941" spans="1:1" x14ac:dyDescent="0.25">
      <c r="A1941" s="1"/>
    </row>
    <row r="1942" spans="1:1" x14ac:dyDescent="0.25">
      <c r="A1942" s="1"/>
    </row>
    <row r="1943" spans="1:1" x14ac:dyDescent="0.25">
      <c r="A1943" s="1"/>
    </row>
    <row r="1944" spans="1:1" x14ac:dyDescent="0.25">
      <c r="A1944" s="1"/>
    </row>
    <row r="1945" spans="1:1" x14ac:dyDescent="0.25">
      <c r="A1945" s="1"/>
    </row>
    <row r="1946" spans="1:1" x14ac:dyDescent="0.25">
      <c r="A1946" s="1"/>
    </row>
    <row r="1947" spans="1:1" x14ac:dyDescent="0.25">
      <c r="A1947" s="1"/>
    </row>
    <row r="1948" spans="1:1" x14ac:dyDescent="0.25">
      <c r="A1948" s="1"/>
    </row>
    <row r="1949" spans="1:1" x14ac:dyDescent="0.25">
      <c r="A1949" s="1"/>
    </row>
    <row r="1950" spans="1:1" x14ac:dyDescent="0.25">
      <c r="A1950" s="1"/>
    </row>
    <row r="1951" spans="1:1" x14ac:dyDescent="0.25">
      <c r="A1951" s="1"/>
    </row>
    <row r="1952" spans="1:1" x14ac:dyDescent="0.25">
      <c r="A1952" s="1"/>
    </row>
    <row r="1953" spans="1:1" x14ac:dyDescent="0.25">
      <c r="A1953" s="1"/>
    </row>
    <row r="1954" spans="1:1" x14ac:dyDescent="0.25">
      <c r="A1954" s="1"/>
    </row>
    <row r="1955" spans="1:1" x14ac:dyDescent="0.25">
      <c r="A1955" s="1"/>
    </row>
    <row r="1956" spans="1:1" x14ac:dyDescent="0.25">
      <c r="A1956" s="1"/>
    </row>
    <row r="1957" spans="1:1" x14ac:dyDescent="0.25">
      <c r="A1957" s="1"/>
    </row>
    <row r="1958" spans="1:1" x14ac:dyDescent="0.25">
      <c r="A1958" s="1"/>
    </row>
    <row r="1959" spans="1:1" x14ac:dyDescent="0.25">
      <c r="A1959" s="1"/>
    </row>
    <row r="1960" spans="1:1" x14ac:dyDescent="0.25">
      <c r="A1960" s="1"/>
    </row>
    <row r="1961" spans="1:1" x14ac:dyDescent="0.25">
      <c r="A1961" s="1"/>
    </row>
    <row r="1962" spans="1:1" x14ac:dyDescent="0.25">
      <c r="A1962" s="1"/>
    </row>
    <row r="1963" spans="1:1" x14ac:dyDescent="0.25">
      <c r="A1963" s="1"/>
    </row>
    <row r="1964" spans="1:1" x14ac:dyDescent="0.25">
      <c r="A1964" s="1"/>
    </row>
    <row r="1965" spans="1:1" x14ac:dyDescent="0.25">
      <c r="A1965" s="1"/>
    </row>
    <row r="1966" spans="1:1" x14ac:dyDescent="0.25">
      <c r="A1966" s="1"/>
    </row>
    <row r="1967" spans="1:1" x14ac:dyDescent="0.25">
      <c r="A1967" s="1"/>
    </row>
    <row r="1968" spans="1:1" x14ac:dyDescent="0.25">
      <c r="A1968" s="1"/>
    </row>
    <row r="1969" spans="1:1" x14ac:dyDescent="0.25">
      <c r="A1969" s="1"/>
    </row>
    <row r="1970" spans="1:1" x14ac:dyDescent="0.25">
      <c r="A1970" s="1"/>
    </row>
    <row r="1971" spans="1:1" x14ac:dyDescent="0.25">
      <c r="A1971" s="1"/>
    </row>
    <row r="1972" spans="1:1" x14ac:dyDescent="0.25">
      <c r="A1972" s="1"/>
    </row>
    <row r="1973" spans="1:1" x14ac:dyDescent="0.25">
      <c r="A1973" s="1"/>
    </row>
    <row r="1974" spans="1:1" x14ac:dyDescent="0.25">
      <c r="A1974" s="1"/>
    </row>
    <row r="1975" spans="1:1" x14ac:dyDescent="0.25">
      <c r="A1975" s="1"/>
    </row>
    <row r="1976" spans="1:1" x14ac:dyDescent="0.25">
      <c r="A1976" s="1"/>
    </row>
    <row r="1977" spans="1:1" x14ac:dyDescent="0.25">
      <c r="A1977" s="1"/>
    </row>
    <row r="1978" spans="1:1" x14ac:dyDescent="0.25">
      <c r="A1978" s="1"/>
    </row>
    <row r="1979" spans="1:1" x14ac:dyDescent="0.25">
      <c r="A1979" s="1"/>
    </row>
    <row r="1980" spans="1:1" x14ac:dyDescent="0.25">
      <c r="A1980" s="1"/>
    </row>
    <row r="1981" spans="1:1" x14ac:dyDescent="0.25">
      <c r="A1981" s="1"/>
    </row>
    <row r="1982" spans="1:1" x14ac:dyDescent="0.25">
      <c r="A1982" s="1"/>
    </row>
    <row r="1983" spans="1:1" x14ac:dyDescent="0.25">
      <c r="A1983" s="1"/>
    </row>
    <row r="1984" spans="1:1" x14ac:dyDescent="0.25">
      <c r="A1984" s="1"/>
    </row>
    <row r="1985" spans="1:1" x14ac:dyDescent="0.25">
      <c r="A1985" s="1"/>
    </row>
    <row r="1986" spans="1:1" x14ac:dyDescent="0.25">
      <c r="A1986" s="1"/>
    </row>
    <row r="1987" spans="1:1" x14ac:dyDescent="0.25">
      <c r="A1987" s="1"/>
    </row>
    <row r="1988" spans="1:1" x14ac:dyDescent="0.25">
      <c r="A1988" s="1"/>
    </row>
    <row r="1989" spans="1:1" x14ac:dyDescent="0.25">
      <c r="A1989" s="1"/>
    </row>
    <row r="1990" spans="1:1" x14ac:dyDescent="0.25">
      <c r="A1990" s="1"/>
    </row>
    <row r="1991" spans="1:1" x14ac:dyDescent="0.25">
      <c r="A1991" s="1"/>
    </row>
    <row r="1992" spans="1:1" x14ac:dyDescent="0.25">
      <c r="A1992" s="1"/>
    </row>
    <row r="1993" spans="1:1" x14ac:dyDescent="0.25">
      <c r="A1993" s="1"/>
    </row>
    <row r="1994" spans="1:1" x14ac:dyDescent="0.25">
      <c r="A1994" s="1"/>
    </row>
    <row r="1995" spans="1:1" x14ac:dyDescent="0.25">
      <c r="A1995" s="1"/>
    </row>
    <row r="1996" spans="1:1" x14ac:dyDescent="0.25">
      <c r="A1996" s="1"/>
    </row>
    <row r="1997" spans="1:1" x14ac:dyDescent="0.25">
      <c r="A1997" s="1"/>
    </row>
    <row r="1998" spans="1:1" x14ac:dyDescent="0.25">
      <c r="A1998" s="1"/>
    </row>
    <row r="1999" spans="1:1" x14ac:dyDescent="0.25">
      <c r="A1999" s="1"/>
    </row>
    <row r="2000" spans="1:1" x14ac:dyDescent="0.25">
      <c r="A2000" s="1"/>
    </row>
    <row r="2001" spans="1:1" x14ac:dyDescent="0.25">
      <c r="A2001" s="1"/>
    </row>
    <row r="2002" spans="1:1" x14ac:dyDescent="0.25">
      <c r="A2002" s="1"/>
    </row>
    <row r="2003" spans="1:1" x14ac:dyDescent="0.25">
      <c r="A2003" s="1"/>
    </row>
    <row r="2004" spans="1:1" x14ac:dyDescent="0.25">
      <c r="A2004" s="1"/>
    </row>
    <row r="2005" spans="1:1" x14ac:dyDescent="0.25">
      <c r="A2005" s="1"/>
    </row>
    <row r="2006" spans="1:1" x14ac:dyDescent="0.25">
      <c r="A2006" s="1"/>
    </row>
    <row r="2007" spans="1:1" x14ac:dyDescent="0.25">
      <c r="A2007" s="1"/>
    </row>
    <row r="2008" spans="1:1" x14ac:dyDescent="0.25">
      <c r="A2008" s="1"/>
    </row>
    <row r="2009" spans="1:1" x14ac:dyDescent="0.25">
      <c r="A2009" s="1"/>
    </row>
    <row r="2010" spans="1:1" x14ac:dyDescent="0.25">
      <c r="A2010" s="1"/>
    </row>
    <row r="2011" spans="1:1" x14ac:dyDescent="0.25">
      <c r="A2011" s="1"/>
    </row>
    <row r="2012" spans="1:1" x14ac:dyDescent="0.25">
      <c r="A2012" s="1"/>
    </row>
    <row r="2013" spans="1:1" x14ac:dyDescent="0.25">
      <c r="A2013" s="1"/>
    </row>
    <row r="2014" spans="1:1" x14ac:dyDescent="0.25">
      <c r="A2014" s="1"/>
    </row>
    <row r="2015" spans="1:1" x14ac:dyDescent="0.25">
      <c r="A2015" s="1"/>
    </row>
    <row r="2016" spans="1:1" x14ac:dyDescent="0.25">
      <c r="A2016" s="1"/>
    </row>
    <row r="2017" spans="1:1" x14ac:dyDescent="0.25">
      <c r="A2017" s="1"/>
    </row>
    <row r="2018" spans="1:1" x14ac:dyDescent="0.25">
      <c r="A2018" s="1"/>
    </row>
    <row r="2019" spans="1:1" x14ac:dyDescent="0.25">
      <c r="A2019" s="1"/>
    </row>
    <row r="2020" spans="1:1" x14ac:dyDescent="0.25">
      <c r="A2020" s="1"/>
    </row>
    <row r="2021" spans="1:1" x14ac:dyDescent="0.25">
      <c r="A2021" s="1"/>
    </row>
    <row r="2022" spans="1:1" x14ac:dyDescent="0.25">
      <c r="A2022" s="1"/>
    </row>
    <row r="2023" spans="1:1" x14ac:dyDescent="0.25">
      <c r="A2023" s="1"/>
    </row>
    <row r="2024" spans="1:1" x14ac:dyDescent="0.25">
      <c r="A2024" s="1"/>
    </row>
    <row r="2025" spans="1:1" x14ac:dyDescent="0.25">
      <c r="A2025" s="1"/>
    </row>
    <row r="2026" spans="1:1" x14ac:dyDescent="0.25">
      <c r="A2026" s="1"/>
    </row>
    <row r="2027" spans="1:1" x14ac:dyDescent="0.25">
      <c r="A2027" s="1"/>
    </row>
    <row r="2028" spans="1:1" x14ac:dyDescent="0.25">
      <c r="A2028" s="1"/>
    </row>
    <row r="2029" spans="1:1" x14ac:dyDescent="0.25">
      <c r="A2029" s="1"/>
    </row>
    <row r="2030" spans="1:1" x14ac:dyDescent="0.25">
      <c r="A2030" s="1"/>
    </row>
    <row r="2031" spans="1:1" x14ac:dyDescent="0.25">
      <c r="A2031" s="1"/>
    </row>
    <row r="2032" spans="1:1" x14ac:dyDescent="0.25">
      <c r="A2032" s="1"/>
    </row>
    <row r="2033" spans="1:1" x14ac:dyDescent="0.25">
      <c r="A2033" s="1"/>
    </row>
    <row r="2034" spans="1:1" x14ac:dyDescent="0.25">
      <c r="A2034" s="1"/>
    </row>
    <row r="2035" spans="1:1" x14ac:dyDescent="0.25">
      <c r="A2035" s="1"/>
    </row>
    <row r="2036" spans="1:1" x14ac:dyDescent="0.25">
      <c r="A2036" s="1"/>
    </row>
    <row r="2037" spans="1:1" x14ac:dyDescent="0.25">
      <c r="A2037" s="1"/>
    </row>
    <row r="2038" spans="1:1" x14ac:dyDescent="0.25">
      <c r="A2038" s="1"/>
    </row>
    <row r="2039" spans="1:1" x14ac:dyDescent="0.25">
      <c r="A2039" s="1"/>
    </row>
    <row r="2040" spans="1:1" x14ac:dyDescent="0.25">
      <c r="A2040" s="1"/>
    </row>
    <row r="2041" spans="1:1" x14ac:dyDescent="0.25">
      <c r="A2041" s="1"/>
    </row>
    <row r="2042" spans="1:1" x14ac:dyDescent="0.25">
      <c r="A2042" s="1"/>
    </row>
    <row r="2043" spans="1:1" x14ac:dyDescent="0.25">
      <c r="A2043" s="1"/>
    </row>
    <row r="2044" spans="1:1" x14ac:dyDescent="0.25">
      <c r="A2044" s="1"/>
    </row>
    <row r="2045" spans="1:1" x14ac:dyDescent="0.25">
      <c r="A2045" s="1"/>
    </row>
    <row r="2046" spans="1:1" x14ac:dyDescent="0.25">
      <c r="A2046" s="1"/>
    </row>
    <row r="2047" spans="1:1" x14ac:dyDescent="0.25">
      <c r="A2047" s="1"/>
    </row>
    <row r="2048" spans="1:1" x14ac:dyDescent="0.25">
      <c r="A2048" s="1"/>
    </row>
    <row r="2049" spans="1:1" x14ac:dyDescent="0.25">
      <c r="A2049" s="1"/>
    </row>
    <row r="2050" spans="1:1" x14ac:dyDescent="0.25">
      <c r="A2050" s="1"/>
    </row>
    <row r="2051" spans="1:1" x14ac:dyDescent="0.25">
      <c r="A2051" s="1"/>
    </row>
    <row r="2052" spans="1:1" x14ac:dyDescent="0.25">
      <c r="A2052" s="1"/>
    </row>
    <row r="2053" spans="1:1" x14ac:dyDescent="0.25">
      <c r="A2053" s="1"/>
    </row>
    <row r="2054" spans="1:1" x14ac:dyDescent="0.25">
      <c r="A2054" s="1"/>
    </row>
    <row r="2055" spans="1:1" x14ac:dyDescent="0.25">
      <c r="A2055" s="1"/>
    </row>
    <row r="2056" spans="1:1" x14ac:dyDescent="0.25">
      <c r="A2056" s="1"/>
    </row>
    <row r="2057" spans="1:1" x14ac:dyDescent="0.25">
      <c r="A2057" s="1"/>
    </row>
    <row r="2058" spans="1:1" x14ac:dyDescent="0.25">
      <c r="A2058" s="1"/>
    </row>
    <row r="2059" spans="1:1" x14ac:dyDescent="0.25">
      <c r="A2059" s="1"/>
    </row>
    <row r="2060" spans="1:1" x14ac:dyDescent="0.25">
      <c r="A2060" s="1"/>
    </row>
    <row r="2061" spans="1:1" x14ac:dyDescent="0.25">
      <c r="A2061" s="1"/>
    </row>
    <row r="2062" spans="1:1" x14ac:dyDescent="0.25">
      <c r="A2062" s="1"/>
    </row>
    <row r="2063" spans="1:1" x14ac:dyDescent="0.25">
      <c r="A2063" s="1"/>
    </row>
    <row r="2064" spans="1:1" x14ac:dyDescent="0.25">
      <c r="A2064" s="1"/>
    </row>
    <row r="2065" spans="1:1" x14ac:dyDescent="0.25">
      <c r="A2065" s="1"/>
    </row>
    <row r="2066" spans="1:1" x14ac:dyDescent="0.25">
      <c r="A2066" s="1"/>
    </row>
    <row r="2067" spans="1:1" x14ac:dyDescent="0.25">
      <c r="A2067" s="1"/>
    </row>
    <row r="2068" spans="1:1" x14ac:dyDescent="0.25">
      <c r="A2068" s="1"/>
    </row>
    <row r="2069" spans="1:1" x14ac:dyDescent="0.25">
      <c r="A2069" s="1"/>
    </row>
    <row r="2070" spans="1:1" x14ac:dyDescent="0.25">
      <c r="A2070" s="1"/>
    </row>
    <row r="2071" spans="1:1" x14ac:dyDescent="0.25">
      <c r="A2071" s="1"/>
    </row>
    <row r="2072" spans="1:1" x14ac:dyDescent="0.25">
      <c r="A2072" s="1"/>
    </row>
    <row r="2073" spans="1:1" x14ac:dyDescent="0.25">
      <c r="A2073" s="1"/>
    </row>
    <row r="2074" spans="1:1" x14ac:dyDescent="0.25">
      <c r="A2074" s="1"/>
    </row>
    <row r="2075" spans="1:1" x14ac:dyDescent="0.25">
      <c r="A2075" s="1"/>
    </row>
    <row r="2076" spans="1:1" x14ac:dyDescent="0.25">
      <c r="A2076" s="1"/>
    </row>
    <row r="2077" spans="1:1" x14ac:dyDescent="0.25">
      <c r="A2077" s="1"/>
    </row>
    <row r="2078" spans="1:1" x14ac:dyDescent="0.25">
      <c r="A2078" s="1"/>
    </row>
    <row r="2079" spans="1:1" x14ac:dyDescent="0.25">
      <c r="A2079" s="1"/>
    </row>
    <row r="2080" spans="1:1" x14ac:dyDescent="0.25">
      <c r="A2080" s="1"/>
    </row>
    <row r="2081" spans="1:1" x14ac:dyDescent="0.25">
      <c r="A2081" s="1"/>
    </row>
    <row r="2082" spans="1:1" x14ac:dyDescent="0.25">
      <c r="A2082" s="1"/>
    </row>
    <row r="2083" spans="1:1" x14ac:dyDescent="0.25">
      <c r="A2083" s="1"/>
    </row>
    <row r="2084" spans="1:1" x14ac:dyDescent="0.25">
      <c r="A2084" s="1"/>
    </row>
    <row r="2085" spans="1:1" x14ac:dyDescent="0.25">
      <c r="A2085" s="1"/>
    </row>
    <row r="2086" spans="1:1" x14ac:dyDescent="0.25">
      <c r="A2086" s="1"/>
    </row>
    <row r="2087" spans="1:1" x14ac:dyDescent="0.25">
      <c r="A2087" s="1"/>
    </row>
    <row r="2088" spans="1:1" x14ac:dyDescent="0.25">
      <c r="A2088" s="1"/>
    </row>
    <row r="2089" spans="1:1" x14ac:dyDescent="0.25">
      <c r="A2089" s="1"/>
    </row>
    <row r="2090" spans="1:1" x14ac:dyDescent="0.25">
      <c r="A2090" s="1"/>
    </row>
    <row r="2091" spans="1:1" x14ac:dyDescent="0.25">
      <c r="A2091" s="1"/>
    </row>
    <row r="2092" spans="1:1" x14ac:dyDescent="0.25">
      <c r="A2092" s="1"/>
    </row>
    <row r="2093" spans="1:1" x14ac:dyDescent="0.25">
      <c r="A2093" s="1"/>
    </row>
    <row r="2094" spans="1:1" x14ac:dyDescent="0.25">
      <c r="A2094" s="1"/>
    </row>
    <row r="2095" spans="1:1" x14ac:dyDescent="0.25">
      <c r="A2095" s="1"/>
    </row>
    <row r="2096" spans="1:1" x14ac:dyDescent="0.25">
      <c r="A2096" s="1"/>
    </row>
    <row r="2097" spans="1:1" x14ac:dyDescent="0.25">
      <c r="A2097" s="1"/>
    </row>
    <row r="2098" spans="1:1" x14ac:dyDescent="0.25">
      <c r="A2098" s="1"/>
    </row>
    <row r="2099" spans="1:1" x14ac:dyDescent="0.25">
      <c r="A2099" s="1"/>
    </row>
    <row r="2100" spans="1:1" x14ac:dyDescent="0.25">
      <c r="A2100" s="1"/>
    </row>
    <row r="2101" spans="1:1" x14ac:dyDescent="0.25">
      <c r="A2101" s="1"/>
    </row>
    <row r="2102" spans="1:1" x14ac:dyDescent="0.25">
      <c r="A2102" s="1"/>
    </row>
    <row r="2103" spans="1:1" x14ac:dyDescent="0.25">
      <c r="A2103" s="1"/>
    </row>
    <row r="2104" spans="1:1" x14ac:dyDescent="0.25">
      <c r="A2104" s="1"/>
    </row>
    <row r="2105" spans="1:1" x14ac:dyDescent="0.25">
      <c r="A2105" s="1"/>
    </row>
    <row r="2106" spans="1:1" x14ac:dyDescent="0.25">
      <c r="A2106" s="1"/>
    </row>
    <row r="2107" spans="1:1" x14ac:dyDescent="0.25">
      <c r="A2107" s="1"/>
    </row>
    <row r="2108" spans="1:1" x14ac:dyDescent="0.25">
      <c r="A2108" s="1"/>
    </row>
    <row r="2109" spans="1:1" x14ac:dyDescent="0.25">
      <c r="A2109" s="1"/>
    </row>
    <row r="2110" spans="1:1" x14ac:dyDescent="0.25">
      <c r="A2110" s="1"/>
    </row>
    <row r="2111" spans="1:1" x14ac:dyDescent="0.25">
      <c r="A2111" s="1"/>
    </row>
    <row r="2112" spans="1:1" x14ac:dyDescent="0.25">
      <c r="A2112" s="1"/>
    </row>
    <row r="2113" spans="1:1" x14ac:dyDescent="0.25">
      <c r="A2113" s="1"/>
    </row>
    <row r="2114" spans="1:1" x14ac:dyDescent="0.25">
      <c r="A2114" s="1"/>
    </row>
    <row r="2115" spans="1:1" x14ac:dyDescent="0.25">
      <c r="A2115" s="1"/>
    </row>
    <row r="2116" spans="1:1" x14ac:dyDescent="0.25">
      <c r="A2116" s="1"/>
    </row>
    <row r="2117" spans="1:1" x14ac:dyDescent="0.25">
      <c r="A2117" s="1"/>
    </row>
    <row r="2118" spans="1:1" x14ac:dyDescent="0.25">
      <c r="A2118" s="1"/>
    </row>
    <row r="2119" spans="1:1" x14ac:dyDescent="0.25">
      <c r="A2119" s="1"/>
    </row>
    <row r="2120" spans="1:1" x14ac:dyDescent="0.25">
      <c r="A2120" s="1"/>
    </row>
    <row r="2121" spans="1:1" x14ac:dyDescent="0.25">
      <c r="A2121" s="1"/>
    </row>
    <row r="2122" spans="1:1" x14ac:dyDescent="0.25">
      <c r="A2122" s="1"/>
    </row>
    <row r="2123" spans="1:1" x14ac:dyDescent="0.25">
      <c r="A2123" s="1"/>
    </row>
    <row r="2124" spans="1:1" x14ac:dyDescent="0.25">
      <c r="A2124" s="1"/>
    </row>
    <row r="2125" spans="1:1" x14ac:dyDescent="0.25">
      <c r="A2125" s="1"/>
    </row>
    <row r="2126" spans="1:1" x14ac:dyDescent="0.25">
      <c r="A2126" s="1"/>
    </row>
    <row r="2127" spans="1:1" x14ac:dyDescent="0.25">
      <c r="A2127" s="1"/>
    </row>
    <row r="2128" spans="1:1" x14ac:dyDescent="0.25">
      <c r="A2128" s="1"/>
    </row>
    <row r="2129" spans="1:1" x14ac:dyDescent="0.25">
      <c r="A2129" s="1"/>
    </row>
    <row r="2130" spans="1:1" x14ac:dyDescent="0.25">
      <c r="A2130" s="1"/>
    </row>
    <row r="2131" spans="1:1" x14ac:dyDescent="0.25">
      <c r="A2131" s="1"/>
    </row>
    <row r="2132" spans="1:1" x14ac:dyDescent="0.25">
      <c r="A2132" s="1"/>
    </row>
    <row r="2133" spans="1:1" x14ac:dyDescent="0.25">
      <c r="A2133" s="1"/>
    </row>
    <row r="2134" spans="1:1" x14ac:dyDescent="0.25">
      <c r="A2134" s="1"/>
    </row>
    <row r="2135" spans="1:1" x14ac:dyDescent="0.25">
      <c r="A2135" s="1"/>
    </row>
    <row r="2136" spans="1:1" x14ac:dyDescent="0.25">
      <c r="A2136" s="1"/>
    </row>
    <row r="2137" spans="1:1" x14ac:dyDescent="0.25">
      <c r="A2137" s="1"/>
    </row>
    <row r="2138" spans="1:1" x14ac:dyDescent="0.25">
      <c r="A2138" s="1"/>
    </row>
    <row r="2139" spans="1:1" x14ac:dyDescent="0.25">
      <c r="A2139" s="1"/>
    </row>
    <row r="2140" spans="1:1" x14ac:dyDescent="0.25">
      <c r="A2140" s="1"/>
    </row>
    <row r="2141" spans="1:1" x14ac:dyDescent="0.25">
      <c r="A2141" s="1"/>
    </row>
    <row r="2142" spans="1:1" x14ac:dyDescent="0.25">
      <c r="A2142" s="1"/>
    </row>
    <row r="2143" spans="1:1" x14ac:dyDescent="0.25">
      <c r="A2143" s="1"/>
    </row>
    <row r="2144" spans="1:1" x14ac:dyDescent="0.25">
      <c r="A2144" s="1"/>
    </row>
    <row r="2145" spans="1:1" x14ac:dyDescent="0.25">
      <c r="A2145" s="1"/>
    </row>
    <row r="2146" spans="1:1" x14ac:dyDescent="0.25">
      <c r="A2146" s="1"/>
    </row>
    <row r="2147" spans="1:1" x14ac:dyDescent="0.25">
      <c r="A2147" s="1"/>
    </row>
    <row r="2148" spans="1:1" x14ac:dyDescent="0.25">
      <c r="A2148" s="1"/>
    </row>
    <row r="2149" spans="1:1" x14ac:dyDescent="0.25">
      <c r="A2149" s="1"/>
    </row>
    <row r="2150" spans="1:1" x14ac:dyDescent="0.25">
      <c r="A2150" s="1"/>
    </row>
    <row r="2151" spans="1:1" x14ac:dyDescent="0.25">
      <c r="A2151" s="1"/>
    </row>
    <row r="2152" spans="1:1" x14ac:dyDescent="0.25">
      <c r="A2152" s="1"/>
    </row>
    <row r="2153" spans="1:1" x14ac:dyDescent="0.25">
      <c r="A2153" s="1"/>
    </row>
    <row r="2154" spans="1:1" x14ac:dyDescent="0.25">
      <c r="A2154" s="1"/>
    </row>
    <row r="2155" spans="1:1" x14ac:dyDescent="0.25">
      <c r="A2155" s="1"/>
    </row>
    <row r="2156" spans="1:1" x14ac:dyDescent="0.25">
      <c r="A2156" s="1"/>
    </row>
    <row r="2157" spans="1:1" x14ac:dyDescent="0.25">
      <c r="A2157" s="1"/>
    </row>
    <row r="2158" spans="1:1" x14ac:dyDescent="0.25">
      <c r="A2158" s="1"/>
    </row>
    <row r="2159" spans="1:1" x14ac:dyDescent="0.25">
      <c r="A2159" s="1"/>
    </row>
    <row r="2160" spans="1:1" x14ac:dyDescent="0.25">
      <c r="A2160" s="1"/>
    </row>
    <row r="2161" spans="1:1" x14ac:dyDescent="0.25">
      <c r="A2161" s="1"/>
    </row>
    <row r="2162" spans="1:1" x14ac:dyDescent="0.25">
      <c r="A2162" s="1"/>
    </row>
    <row r="2163" spans="1:1" x14ac:dyDescent="0.25">
      <c r="A2163" s="1"/>
    </row>
    <row r="2164" spans="1:1" x14ac:dyDescent="0.25">
      <c r="A2164" s="1"/>
    </row>
    <row r="2165" spans="1:1" x14ac:dyDescent="0.25">
      <c r="A2165" s="1"/>
    </row>
    <row r="2166" spans="1:1" x14ac:dyDescent="0.25">
      <c r="A2166" s="1"/>
    </row>
    <row r="2167" spans="1:1" x14ac:dyDescent="0.25">
      <c r="A2167" s="1"/>
    </row>
    <row r="2168" spans="1:1" x14ac:dyDescent="0.25">
      <c r="A2168" s="1"/>
    </row>
    <row r="2169" spans="1:1" x14ac:dyDescent="0.25">
      <c r="A2169" s="1"/>
    </row>
    <row r="2170" spans="1:1" x14ac:dyDescent="0.25">
      <c r="A2170" s="1"/>
    </row>
    <row r="2171" spans="1:1" x14ac:dyDescent="0.25">
      <c r="A2171" s="1"/>
    </row>
    <row r="2172" spans="1:1" x14ac:dyDescent="0.25">
      <c r="A2172" s="1"/>
    </row>
    <row r="2173" spans="1:1" x14ac:dyDescent="0.25">
      <c r="A2173" s="1"/>
    </row>
    <row r="2174" spans="1:1" x14ac:dyDescent="0.25">
      <c r="A2174" s="1"/>
    </row>
    <row r="2175" spans="1:1" x14ac:dyDescent="0.25">
      <c r="A2175" s="1"/>
    </row>
    <row r="2176" spans="1:1" x14ac:dyDescent="0.25">
      <c r="A2176" s="1"/>
    </row>
    <row r="2177" spans="1:1" x14ac:dyDescent="0.25">
      <c r="A2177" s="1"/>
    </row>
    <row r="2178" spans="1:1" x14ac:dyDescent="0.25">
      <c r="A2178" s="1"/>
    </row>
    <row r="2179" spans="1:1" x14ac:dyDescent="0.25">
      <c r="A2179" s="1"/>
    </row>
    <row r="2180" spans="1:1" x14ac:dyDescent="0.25">
      <c r="A2180" s="1"/>
    </row>
    <row r="2181" spans="1:1" x14ac:dyDescent="0.25">
      <c r="A2181" s="1"/>
    </row>
    <row r="2182" spans="1:1" x14ac:dyDescent="0.25">
      <c r="A2182" s="1"/>
    </row>
    <row r="2183" spans="1:1" x14ac:dyDescent="0.25">
      <c r="A2183" s="1"/>
    </row>
    <row r="2184" spans="1:1" x14ac:dyDescent="0.25">
      <c r="A2184" s="1"/>
    </row>
    <row r="2185" spans="1:1" x14ac:dyDescent="0.25">
      <c r="A2185" s="1"/>
    </row>
    <row r="2186" spans="1:1" x14ac:dyDescent="0.25">
      <c r="A2186" s="1"/>
    </row>
    <row r="2187" spans="1:1" x14ac:dyDescent="0.25">
      <c r="A2187" s="1"/>
    </row>
    <row r="2188" spans="1:1" x14ac:dyDescent="0.25">
      <c r="A2188" s="1"/>
    </row>
    <row r="2189" spans="1:1" x14ac:dyDescent="0.25">
      <c r="A2189" s="1"/>
    </row>
    <row r="2190" spans="1:1" x14ac:dyDescent="0.25">
      <c r="A2190" s="1"/>
    </row>
    <row r="2191" spans="1:1" x14ac:dyDescent="0.25">
      <c r="A2191" s="1"/>
    </row>
    <row r="2192" spans="1:1" x14ac:dyDescent="0.25">
      <c r="A2192" s="1"/>
    </row>
    <row r="2193" spans="1:1" x14ac:dyDescent="0.25">
      <c r="A2193" s="1"/>
    </row>
    <row r="2194" spans="1:1" x14ac:dyDescent="0.25">
      <c r="A2194" s="1"/>
    </row>
    <row r="2195" spans="1:1" x14ac:dyDescent="0.25">
      <c r="A2195" s="1"/>
    </row>
    <row r="2196" spans="1:1" x14ac:dyDescent="0.25">
      <c r="A2196" s="1"/>
    </row>
    <row r="2197" spans="1:1" x14ac:dyDescent="0.25">
      <c r="A2197" s="1"/>
    </row>
    <row r="2198" spans="1:1" x14ac:dyDescent="0.25">
      <c r="A2198" s="1"/>
    </row>
    <row r="2199" spans="1:1" x14ac:dyDescent="0.25">
      <c r="A2199" s="1"/>
    </row>
    <row r="2200" spans="1:1" x14ac:dyDescent="0.25">
      <c r="A2200" s="1"/>
    </row>
    <row r="2201" spans="1:1" x14ac:dyDescent="0.25">
      <c r="A2201" s="1"/>
    </row>
    <row r="2202" spans="1:1" x14ac:dyDescent="0.25">
      <c r="A2202" s="1"/>
    </row>
    <row r="2203" spans="1:1" x14ac:dyDescent="0.25">
      <c r="A2203" s="1"/>
    </row>
    <row r="2204" spans="1:1" x14ac:dyDescent="0.25">
      <c r="A2204" s="1"/>
    </row>
    <row r="2205" spans="1:1" x14ac:dyDescent="0.25">
      <c r="A2205" s="1"/>
    </row>
    <row r="2206" spans="1:1" x14ac:dyDescent="0.25">
      <c r="A2206" s="1"/>
    </row>
    <row r="2207" spans="1:1" x14ac:dyDescent="0.25">
      <c r="A2207" s="1"/>
    </row>
    <row r="2208" spans="1:1" x14ac:dyDescent="0.25">
      <c r="A2208" s="1"/>
    </row>
    <row r="2209" spans="1:1" x14ac:dyDescent="0.25">
      <c r="A2209" s="1"/>
    </row>
    <row r="2210" spans="1:1" x14ac:dyDescent="0.25">
      <c r="A2210" s="1"/>
    </row>
    <row r="2211" spans="1:1" x14ac:dyDescent="0.25">
      <c r="A2211" s="1"/>
    </row>
    <row r="2212" spans="1:1" x14ac:dyDescent="0.25">
      <c r="A2212" s="1"/>
    </row>
    <row r="2213" spans="1:1" x14ac:dyDescent="0.25">
      <c r="A2213" s="1"/>
    </row>
    <row r="2214" spans="1:1" x14ac:dyDescent="0.25">
      <c r="A2214" s="1"/>
    </row>
    <row r="2215" spans="1:1" x14ac:dyDescent="0.25">
      <c r="A2215" s="1"/>
    </row>
    <row r="2216" spans="1:1" x14ac:dyDescent="0.25">
      <c r="A2216" s="1"/>
    </row>
    <row r="2217" spans="1:1" x14ac:dyDescent="0.25">
      <c r="A2217" s="1"/>
    </row>
    <row r="2218" spans="1:1" x14ac:dyDescent="0.25">
      <c r="A2218" s="1"/>
    </row>
    <row r="2219" spans="1:1" x14ac:dyDescent="0.25">
      <c r="A2219" s="1"/>
    </row>
    <row r="2220" spans="1:1" x14ac:dyDescent="0.25">
      <c r="A2220" s="1"/>
    </row>
    <row r="2221" spans="1:1" x14ac:dyDescent="0.25">
      <c r="A2221" s="1"/>
    </row>
    <row r="2222" spans="1:1" x14ac:dyDescent="0.25">
      <c r="A2222" s="1"/>
    </row>
    <row r="2223" spans="1:1" x14ac:dyDescent="0.25">
      <c r="A2223" s="1"/>
    </row>
    <row r="2224" spans="1:1" x14ac:dyDescent="0.25">
      <c r="A2224" s="1"/>
    </row>
    <row r="2225" spans="1:1" x14ac:dyDescent="0.25">
      <c r="A2225" s="1"/>
    </row>
    <row r="2226" spans="1:1" x14ac:dyDescent="0.25">
      <c r="A2226" s="1"/>
    </row>
    <row r="2227" spans="1:1" x14ac:dyDescent="0.25">
      <c r="A2227" s="1"/>
    </row>
    <row r="2228" spans="1:1" x14ac:dyDescent="0.25">
      <c r="A2228" s="1"/>
    </row>
    <row r="2229" spans="1:1" x14ac:dyDescent="0.25">
      <c r="A2229" s="1"/>
    </row>
    <row r="2230" spans="1:1" x14ac:dyDescent="0.25">
      <c r="A2230" s="1"/>
    </row>
    <row r="2231" spans="1:1" x14ac:dyDescent="0.25">
      <c r="A2231" s="1"/>
    </row>
    <row r="2232" spans="1:1" x14ac:dyDescent="0.25">
      <c r="A2232" s="1"/>
    </row>
    <row r="2233" spans="1:1" x14ac:dyDescent="0.25">
      <c r="A2233" s="1"/>
    </row>
    <row r="2234" spans="1:1" x14ac:dyDescent="0.25">
      <c r="A2234" s="1"/>
    </row>
    <row r="2235" spans="1:1" x14ac:dyDescent="0.25">
      <c r="A2235" s="1"/>
    </row>
    <row r="2236" spans="1:1" x14ac:dyDescent="0.25">
      <c r="A2236" s="1"/>
    </row>
    <row r="2237" spans="1:1" x14ac:dyDescent="0.25">
      <c r="A2237" s="1"/>
    </row>
    <row r="2238" spans="1:1" x14ac:dyDescent="0.25">
      <c r="A2238" s="1"/>
    </row>
    <row r="2239" spans="1:1" x14ac:dyDescent="0.25">
      <c r="A2239" s="1"/>
    </row>
    <row r="2240" spans="1:1" x14ac:dyDescent="0.25">
      <c r="A2240" s="1"/>
    </row>
    <row r="2241" spans="1:1" x14ac:dyDescent="0.25">
      <c r="A2241" s="1"/>
    </row>
    <row r="2242" spans="1:1" x14ac:dyDescent="0.25">
      <c r="A2242" s="1"/>
    </row>
    <row r="2243" spans="1:1" x14ac:dyDescent="0.25">
      <c r="A2243" s="1"/>
    </row>
    <row r="2244" spans="1:1" x14ac:dyDescent="0.25">
      <c r="A2244" s="1"/>
    </row>
    <row r="2245" spans="1:1" x14ac:dyDescent="0.25">
      <c r="A2245" s="1"/>
    </row>
    <row r="2246" spans="1:1" x14ac:dyDescent="0.25">
      <c r="A2246" s="1"/>
    </row>
    <row r="2247" spans="1:1" x14ac:dyDescent="0.25">
      <c r="A2247" s="1"/>
    </row>
    <row r="2248" spans="1:1" x14ac:dyDescent="0.25">
      <c r="A2248" s="1"/>
    </row>
    <row r="2249" spans="1:1" x14ac:dyDescent="0.25">
      <c r="A2249" s="1"/>
    </row>
    <row r="2250" spans="1:1" x14ac:dyDescent="0.25">
      <c r="A2250" s="1"/>
    </row>
    <row r="2251" spans="1:1" x14ac:dyDescent="0.25">
      <c r="A2251" s="1"/>
    </row>
    <row r="2252" spans="1:1" x14ac:dyDescent="0.25">
      <c r="A2252" s="1"/>
    </row>
    <row r="2253" spans="1:1" x14ac:dyDescent="0.25">
      <c r="A2253" s="1"/>
    </row>
    <row r="2254" spans="1:1" x14ac:dyDescent="0.25">
      <c r="A2254" s="1"/>
    </row>
    <row r="2255" spans="1:1" x14ac:dyDescent="0.25">
      <c r="A2255" s="1"/>
    </row>
    <row r="2256" spans="1:1" x14ac:dyDescent="0.25">
      <c r="A2256" s="1"/>
    </row>
    <row r="2257" spans="1:1" x14ac:dyDescent="0.25">
      <c r="A2257" s="1"/>
    </row>
    <row r="2258" spans="1:1" x14ac:dyDescent="0.25">
      <c r="A2258" s="1"/>
    </row>
    <row r="2259" spans="1:1" x14ac:dyDescent="0.25">
      <c r="A2259" s="1"/>
    </row>
    <row r="2260" spans="1:1" x14ac:dyDescent="0.25">
      <c r="A2260" s="1"/>
    </row>
    <row r="2261" spans="1:1" x14ac:dyDescent="0.25">
      <c r="A2261" s="1"/>
    </row>
    <row r="2262" spans="1:1" x14ac:dyDescent="0.25">
      <c r="A2262" s="1"/>
    </row>
    <row r="2263" spans="1:1" x14ac:dyDescent="0.25">
      <c r="A2263" s="1"/>
    </row>
    <row r="2264" spans="1:1" x14ac:dyDescent="0.25">
      <c r="A2264" s="1"/>
    </row>
    <row r="2265" spans="1:1" x14ac:dyDescent="0.25">
      <c r="A2265" s="1"/>
    </row>
    <row r="2266" spans="1:1" x14ac:dyDescent="0.25">
      <c r="A2266" s="1"/>
    </row>
    <row r="2267" spans="1:1" x14ac:dyDescent="0.25">
      <c r="A2267" s="1"/>
    </row>
    <row r="2268" spans="1:1" x14ac:dyDescent="0.25">
      <c r="A2268" s="1"/>
    </row>
    <row r="2269" spans="1:1" x14ac:dyDescent="0.25">
      <c r="A2269" s="1"/>
    </row>
    <row r="2270" spans="1:1" x14ac:dyDescent="0.25">
      <c r="A2270" s="1"/>
    </row>
    <row r="2271" spans="1:1" x14ac:dyDescent="0.25">
      <c r="A2271" s="1"/>
    </row>
    <row r="2272" spans="1:1" x14ac:dyDescent="0.25">
      <c r="A2272" s="1"/>
    </row>
    <row r="2273" spans="1:1" x14ac:dyDescent="0.25">
      <c r="A2273" s="1"/>
    </row>
    <row r="2274" spans="1:1" x14ac:dyDescent="0.25">
      <c r="A2274" s="1"/>
    </row>
    <row r="2275" spans="1:1" x14ac:dyDescent="0.25">
      <c r="A2275" s="1"/>
    </row>
    <row r="2276" spans="1:1" x14ac:dyDescent="0.25">
      <c r="A2276" s="1"/>
    </row>
    <row r="2277" spans="1:1" x14ac:dyDescent="0.25">
      <c r="A2277" s="1"/>
    </row>
    <row r="2278" spans="1:1" x14ac:dyDescent="0.25">
      <c r="A2278" s="1"/>
    </row>
    <row r="2279" spans="1:1" x14ac:dyDescent="0.25">
      <c r="A2279" s="1"/>
    </row>
    <row r="2280" spans="1:1" x14ac:dyDescent="0.25">
      <c r="A2280" s="1"/>
    </row>
    <row r="2281" spans="1:1" x14ac:dyDescent="0.25">
      <c r="A2281" s="1"/>
    </row>
    <row r="2282" spans="1:1" x14ac:dyDescent="0.25">
      <c r="A2282" s="1"/>
    </row>
    <row r="2283" spans="1:1" x14ac:dyDescent="0.25">
      <c r="A2283" s="1"/>
    </row>
    <row r="2284" spans="1:1" x14ac:dyDescent="0.25">
      <c r="A2284" s="1"/>
    </row>
    <row r="2285" spans="1:1" x14ac:dyDescent="0.25">
      <c r="A2285" s="1"/>
    </row>
    <row r="2286" spans="1:1" x14ac:dyDescent="0.25">
      <c r="A2286" s="1"/>
    </row>
    <row r="2287" spans="1:1" x14ac:dyDescent="0.25">
      <c r="A2287" s="1"/>
    </row>
    <row r="2288" spans="1:1" x14ac:dyDescent="0.25">
      <c r="A2288" s="1"/>
    </row>
    <row r="2289" spans="1:1" x14ac:dyDescent="0.25">
      <c r="A2289" s="1"/>
    </row>
    <row r="2290" spans="1:1" x14ac:dyDescent="0.25">
      <c r="A2290" s="1"/>
    </row>
    <row r="2291" spans="1:1" x14ac:dyDescent="0.25">
      <c r="A2291" s="1"/>
    </row>
    <row r="2292" spans="1:1" x14ac:dyDescent="0.25">
      <c r="A2292" s="1"/>
    </row>
    <row r="2293" spans="1:1" x14ac:dyDescent="0.25">
      <c r="A2293" s="1"/>
    </row>
    <row r="2294" spans="1:1" x14ac:dyDescent="0.25">
      <c r="A2294" s="1"/>
    </row>
    <row r="2295" spans="1:1" x14ac:dyDescent="0.25">
      <c r="A2295" s="1"/>
    </row>
    <row r="2296" spans="1:1" x14ac:dyDescent="0.25">
      <c r="A2296" s="1"/>
    </row>
    <row r="2297" spans="1:1" x14ac:dyDescent="0.25">
      <c r="A2297" s="1"/>
    </row>
    <row r="2298" spans="1:1" x14ac:dyDescent="0.25">
      <c r="A2298" s="1"/>
    </row>
    <row r="2299" spans="1:1" x14ac:dyDescent="0.25">
      <c r="A2299" s="1"/>
    </row>
    <row r="2300" spans="1:1" x14ac:dyDescent="0.25">
      <c r="A2300" s="1"/>
    </row>
    <row r="2301" spans="1:1" x14ac:dyDescent="0.25">
      <c r="A2301" s="1"/>
    </row>
    <row r="2302" spans="1:1" x14ac:dyDescent="0.25">
      <c r="A2302" s="1"/>
    </row>
    <row r="2303" spans="1:1" x14ac:dyDescent="0.25">
      <c r="A2303" s="1"/>
    </row>
    <row r="2304" spans="1:1" x14ac:dyDescent="0.25">
      <c r="A2304" s="1"/>
    </row>
    <row r="2305" spans="1:1" x14ac:dyDescent="0.25">
      <c r="A2305" s="1"/>
    </row>
    <row r="2306" spans="1:1" x14ac:dyDescent="0.25">
      <c r="A2306" s="1"/>
    </row>
    <row r="2307" spans="1:1" x14ac:dyDescent="0.25">
      <c r="A2307" s="1"/>
    </row>
    <row r="2308" spans="1:1" x14ac:dyDescent="0.25">
      <c r="A2308" s="1"/>
    </row>
    <row r="2309" spans="1:1" x14ac:dyDescent="0.25">
      <c r="A2309" s="1"/>
    </row>
    <row r="2310" spans="1:1" x14ac:dyDescent="0.25">
      <c r="A2310" s="1"/>
    </row>
    <row r="2311" spans="1:1" x14ac:dyDescent="0.25">
      <c r="A2311" s="1"/>
    </row>
    <row r="2312" spans="1:1" x14ac:dyDescent="0.25">
      <c r="A2312" s="1"/>
    </row>
    <row r="2313" spans="1:1" x14ac:dyDescent="0.25">
      <c r="A2313" s="1"/>
    </row>
    <row r="2314" spans="1:1" x14ac:dyDescent="0.25">
      <c r="A2314" s="1"/>
    </row>
    <row r="2315" spans="1:1" x14ac:dyDescent="0.25">
      <c r="A2315" s="1"/>
    </row>
  </sheetData>
  <mergeCells count="32">
    <mergeCell ref="D29:D30"/>
    <mergeCell ref="D19:D20"/>
    <mergeCell ref="A33:A34"/>
    <mergeCell ref="C33:C34"/>
    <mergeCell ref="D33:D34"/>
    <mergeCell ref="E33:E34"/>
    <mergeCell ref="A31:A32"/>
    <mergeCell ref="C19:C20"/>
    <mergeCell ref="B6:B7"/>
    <mergeCell ref="A19:A20"/>
    <mergeCell ref="E8:E9"/>
    <mergeCell ref="C8:C9"/>
    <mergeCell ref="D8:D9"/>
    <mergeCell ref="B19:B20"/>
    <mergeCell ref="E19:E20"/>
    <mergeCell ref="C31:C32"/>
    <mergeCell ref="D31:D32"/>
    <mergeCell ref="E31:E32"/>
    <mergeCell ref="E29:E30"/>
    <mergeCell ref="C29:C30"/>
    <mergeCell ref="A29:A30"/>
    <mergeCell ref="A3:E3"/>
    <mergeCell ref="E11:E12"/>
    <mergeCell ref="A8:A9"/>
    <mergeCell ref="A11:A12"/>
    <mergeCell ref="C11:C12"/>
    <mergeCell ref="A6:A7"/>
    <mergeCell ref="D11:D12"/>
    <mergeCell ref="B8:B9"/>
    <mergeCell ref="E6:E7"/>
    <mergeCell ref="D6:D7"/>
    <mergeCell ref="A4:E4"/>
  </mergeCells>
  <phoneticPr fontId="0" type="noConversion"/>
  <printOptions horizontalCentered="1"/>
  <pageMargins left="0" right="0" top="1" bottom="1" header="0" footer="0.5"/>
  <pageSetup scale="99" orientation="portrait" r:id="rId1"/>
  <headerFooter alignWithMargins="0">
    <oddFooter>&amp;A</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78"/>
  <dimension ref="A1:E349"/>
  <sheetViews>
    <sheetView workbookViewId="0">
      <selection activeCell="B23" sqref="B23"/>
    </sheetView>
  </sheetViews>
  <sheetFormatPr defaultRowHeight="12.5" x14ac:dyDescent="0.25"/>
  <cols>
    <col min="1" max="1" width="6.453125" bestFit="1" customWidth="1"/>
    <col min="2" max="2" width="50.26953125" customWidth="1"/>
    <col min="3" max="3" width="6.26953125" bestFit="1" customWidth="1"/>
    <col min="4" max="4" width="16.7265625" customWidth="1"/>
    <col min="5" max="5" width="17" customWidth="1"/>
  </cols>
  <sheetData>
    <row r="1" spans="1:5" x14ac:dyDescent="0.25">
      <c r="A1" s="619">
        <f>Title!B12</f>
        <v>0</v>
      </c>
      <c r="E1" s="623" t="str">
        <f>'76'!E1</f>
        <v>For The Year Ended</v>
      </c>
    </row>
    <row r="2" spans="1:5" ht="13" thickBot="1" x14ac:dyDescent="0.3">
      <c r="A2" t="s">
        <v>8</v>
      </c>
      <c r="C2" s="1"/>
      <c r="E2" s="165">
        <f>Title!F37</f>
        <v>45657</v>
      </c>
    </row>
    <row r="3" spans="1:5" ht="13" x14ac:dyDescent="0.3">
      <c r="A3" s="1048" t="s">
        <v>1953</v>
      </c>
      <c r="B3" s="1048"/>
      <c r="C3" s="1048"/>
      <c r="D3" s="1048"/>
      <c r="E3" s="1048"/>
    </row>
    <row r="4" spans="1:5" ht="13" thickBot="1" x14ac:dyDescent="0.3">
      <c r="A4" s="153"/>
      <c r="B4" s="153"/>
      <c r="C4" s="144"/>
      <c r="D4" s="153"/>
      <c r="E4" s="153"/>
    </row>
    <row r="5" spans="1:5" ht="38" thickBot="1" x14ac:dyDescent="0.3">
      <c r="A5" s="154" t="s">
        <v>69</v>
      </c>
      <c r="B5" s="155" t="s">
        <v>2137</v>
      </c>
      <c r="C5" s="155" t="s">
        <v>70</v>
      </c>
      <c r="D5" s="155" t="s">
        <v>71</v>
      </c>
      <c r="E5" s="156" t="s">
        <v>72</v>
      </c>
    </row>
    <row r="6" spans="1:5" ht="21.4" customHeight="1" x14ac:dyDescent="0.3">
      <c r="A6" s="27"/>
      <c r="B6" s="182" t="s">
        <v>1052</v>
      </c>
      <c r="C6" s="27"/>
      <c r="D6" s="28"/>
      <c r="E6" s="28"/>
    </row>
    <row r="7" spans="1:5" ht="22.5" customHeight="1" x14ac:dyDescent="0.25">
      <c r="A7" s="25">
        <v>427</v>
      </c>
      <c r="B7" t="s">
        <v>878</v>
      </c>
      <c r="C7" s="25">
        <v>58</v>
      </c>
      <c r="D7" s="17">
        <f>'59'!H18</f>
        <v>0</v>
      </c>
      <c r="E7" s="571">
        <v>0</v>
      </c>
    </row>
    <row r="8" spans="1:5" ht="22.5" customHeight="1" x14ac:dyDescent="0.25">
      <c r="A8" s="90">
        <v>428</v>
      </c>
      <c r="B8" s="772" t="s">
        <v>1954</v>
      </c>
      <c r="C8" s="90"/>
      <c r="D8" s="98">
        <v>0</v>
      </c>
      <c r="E8" s="98"/>
    </row>
    <row r="9" spans="1:5" ht="22.5" customHeight="1" x14ac:dyDescent="0.25">
      <c r="A9" s="25">
        <v>429</v>
      </c>
      <c r="B9" t="s">
        <v>797</v>
      </c>
      <c r="C9" s="25"/>
      <c r="D9" s="12">
        <v>0</v>
      </c>
      <c r="E9" s="12"/>
    </row>
    <row r="10" spans="1:5" ht="22.5" customHeight="1" x14ac:dyDescent="0.25">
      <c r="A10" s="90">
        <v>430</v>
      </c>
      <c r="B10" s="89" t="s">
        <v>798</v>
      </c>
      <c r="C10" s="90"/>
      <c r="D10" s="98">
        <v>0</v>
      </c>
      <c r="E10" s="98"/>
    </row>
    <row r="11" spans="1:5" ht="22.5" customHeight="1" thickBot="1" x14ac:dyDescent="0.3">
      <c r="A11" s="25">
        <v>431</v>
      </c>
      <c r="B11" t="s">
        <v>799</v>
      </c>
      <c r="C11" s="25"/>
      <c r="D11" s="201">
        <v>0</v>
      </c>
      <c r="E11" s="201"/>
    </row>
    <row r="12" spans="1:5" ht="22.5" customHeight="1" thickBot="1" x14ac:dyDescent="0.35">
      <c r="A12" s="90"/>
      <c r="B12" s="110" t="s">
        <v>800</v>
      </c>
      <c r="C12" s="90"/>
      <c r="D12" s="215">
        <f>SUM(D7:D11)</f>
        <v>0</v>
      </c>
      <c r="E12" s="215">
        <f>SUM(E7:E11)</f>
        <v>0</v>
      </c>
    </row>
    <row r="13" spans="1:5" ht="22.5" customHeight="1" thickBot="1" x14ac:dyDescent="0.35">
      <c r="A13" s="25"/>
      <c r="B13" s="41" t="s">
        <v>801</v>
      </c>
      <c r="C13" s="25" t="s">
        <v>1511</v>
      </c>
      <c r="D13" s="204">
        <f>'75'!D46+'76'!D37-D12</f>
        <v>0</v>
      </c>
      <c r="E13" s="205">
        <f>'76'!E37-'77'!E12</f>
        <v>0</v>
      </c>
    </row>
    <row r="14" spans="1:5" ht="22.5" customHeight="1" x14ac:dyDescent="0.3">
      <c r="A14" s="90"/>
      <c r="B14" s="181" t="s">
        <v>1053</v>
      </c>
      <c r="C14" s="90"/>
      <c r="D14" s="28"/>
      <c r="E14" s="28"/>
    </row>
    <row r="15" spans="1:5" ht="22.5" customHeight="1" x14ac:dyDescent="0.25">
      <c r="A15" s="25">
        <v>433</v>
      </c>
      <c r="B15" t="s">
        <v>802</v>
      </c>
      <c r="C15" s="25"/>
      <c r="D15" s="229">
        <v>0</v>
      </c>
      <c r="E15" s="29"/>
    </row>
    <row r="16" spans="1:5" ht="22.5" customHeight="1" x14ac:dyDescent="0.25">
      <c r="A16" s="90">
        <v>434</v>
      </c>
      <c r="B16" s="89" t="s">
        <v>803</v>
      </c>
      <c r="C16" s="90"/>
      <c r="D16" s="98">
        <v>0</v>
      </c>
      <c r="E16" s="98"/>
    </row>
    <row r="17" spans="1:5" ht="22.5" customHeight="1" thickBot="1" x14ac:dyDescent="0.3">
      <c r="A17" s="25">
        <v>409.3</v>
      </c>
      <c r="B17" t="s">
        <v>804</v>
      </c>
      <c r="C17" s="25"/>
      <c r="D17" s="201">
        <v>0</v>
      </c>
      <c r="E17" s="201"/>
    </row>
    <row r="18" spans="1:5" ht="22.5" customHeight="1" thickBot="1" x14ac:dyDescent="0.35">
      <c r="A18" s="90"/>
      <c r="B18" s="110" t="s">
        <v>805</v>
      </c>
      <c r="C18" s="90"/>
      <c r="D18" s="205">
        <f>D15-D16-D17</f>
        <v>0</v>
      </c>
      <c r="E18" s="205">
        <f>E15-E16-E17</f>
        <v>0</v>
      </c>
    </row>
    <row r="19" spans="1:5" ht="22.5" customHeight="1" thickBot="1" x14ac:dyDescent="0.35">
      <c r="A19" s="90"/>
      <c r="B19" s="110" t="s">
        <v>806</v>
      </c>
      <c r="C19" s="90"/>
      <c r="D19" s="206">
        <f>D13+D18</f>
        <v>0</v>
      </c>
      <c r="E19" s="206">
        <f>E13+E18</f>
        <v>0</v>
      </c>
    </row>
    <row r="20" spans="1:5" ht="22.5" customHeight="1" thickTop="1" x14ac:dyDescent="0.3">
      <c r="A20" s="1048" t="s">
        <v>1054</v>
      </c>
      <c r="B20" s="1048"/>
      <c r="C20" s="1048"/>
      <c r="D20" s="1048"/>
      <c r="E20" s="1048"/>
    </row>
    <row r="21" spans="1:5" ht="13" thickBot="1" x14ac:dyDescent="0.3">
      <c r="A21" s="1698"/>
      <c r="B21" s="1698"/>
      <c r="C21" s="1698"/>
      <c r="D21" s="1698"/>
      <c r="E21" s="1698"/>
    </row>
    <row r="22" spans="1:5" ht="42" customHeight="1" thickBot="1" x14ac:dyDescent="0.3">
      <c r="A22" s="154" t="s">
        <v>69</v>
      </c>
      <c r="B22" s="155" t="s">
        <v>2137</v>
      </c>
      <c r="C22" s="155" t="s">
        <v>70</v>
      </c>
      <c r="D22" s="155" t="s">
        <v>71</v>
      </c>
      <c r="E22" s="156" t="s">
        <v>72</v>
      </c>
    </row>
    <row r="23" spans="1:5" ht="22.5" customHeight="1" thickBot="1" x14ac:dyDescent="0.3">
      <c r="A23" s="27">
        <v>216</v>
      </c>
      <c r="B23" s="44" t="s">
        <v>1055</v>
      </c>
      <c r="C23" s="27">
        <v>77</v>
      </c>
      <c r="D23" s="216">
        <f>'78'!H11</f>
        <v>0</v>
      </c>
      <c r="E23" s="572">
        <v>0</v>
      </c>
    </row>
    <row r="24" spans="1:5" ht="22.5" customHeight="1" x14ac:dyDescent="0.25">
      <c r="A24" s="25">
        <v>435</v>
      </c>
      <c r="B24" s="32" t="s">
        <v>1056</v>
      </c>
      <c r="C24" s="25">
        <v>77</v>
      </c>
      <c r="D24" s="35">
        <f>'78'!H13</f>
        <v>0</v>
      </c>
      <c r="E24" s="12"/>
    </row>
    <row r="25" spans="1:5" ht="22.5" customHeight="1" x14ac:dyDescent="0.25">
      <c r="A25" s="90">
        <v>436</v>
      </c>
      <c r="B25" s="89" t="s">
        <v>1026</v>
      </c>
      <c r="C25" s="90">
        <v>77</v>
      </c>
      <c r="D25" s="113">
        <f>'78'!H14</f>
        <v>0</v>
      </c>
      <c r="E25" s="98"/>
    </row>
    <row r="26" spans="1:5" ht="22.5" customHeight="1" x14ac:dyDescent="0.25">
      <c r="A26" s="25">
        <v>437</v>
      </c>
      <c r="B26" t="s">
        <v>1057</v>
      </c>
      <c r="C26" s="25">
        <v>77</v>
      </c>
      <c r="D26" s="573">
        <f>'78'!H15</f>
        <v>0</v>
      </c>
      <c r="E26" s="29"/>
    </row>
    <row r="27" spans="1:5" ht="22.5" customHeight="1" x14ac:dyDescent="0.25">
      <c r="A27" s="90">
        <v>438</v>
      </c>
      <c r="B27" s="89" t="s">
        <v>1058</v>
      </c>
      <c r="C27" s="90">
        <v>77</v>
      </c>
      <c r="D27" s="113">
        <f>'78'!H16</f>
        <v>0</v>
      </c>
      <c r="E27" s="98"/>
    </row>
    <row r="28" spans="1:5" ht="22.5" customHeight="1" thickBot="1" x14ac:dyDescent="0.3">
      <c r="A28" s="25">
        <v>439</v>
      </c>
      <c r="B28" t="s">
        <v>1675</v>
      </c>
      <c r="C28" s="25"/>
      <c r="D28" s="201"/>
      <c r="E28" s="201"/>
    </row>
    <row r="29" spans="1:5" ht="22.5" customHeight="1" thickBot="1" x14ac:dyDescent="0.3">
      <c r="A29" s="179">
        <v>216</v>
      </c>
      <c r="B29" s="82" t="s">
        <v>1676</v>
      </c>
      <c r="C29" s="179"/>
      <c r="D29" s="535">
        <f>D23+D24-D25-D26-D27+D28</f>
        <v>0</v>
      </c>
      <c r="E29" s="203">
        <f>E23+E24-E25-E26-E27+E28</f>
        <v>0</v>
      </c>
    </row>
    <row r="30" spans="1:5" x14ac:dyDescent="0.25">
      <c r="A30" s="1"/>
    </row>
    <row r="31" spans="1:5" x14ac:dyDescent="0.25">
      <c r="A31" s="1"/>
    </row>
    <row r="32" spans="1:5"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sheetData>
  <mergeCells count="3">
    <mergeCell ref="A3:E3"/>
    <mergeCell ref="A20:E20"/>
    <mergeCell ref="A21:E21"/>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79">
    <pageSetUpPr fitToPage="1"/>
  </sheetPr>
  <dimension ref="A1:H42"/>
  <sheetViews>
    <sheetView workbookViewId="0">
      <selection activeCell="H9" sqref="H9:H10"/>
    </sheetView>
  </sheetViews>
  <sheetFormatPr defaultColWidth="9.26953125" defaultRowHeight="12.5" x14ac:dyDescent="0.25"/>
  <cols>
    <col min="1" max="4" width="8.7265625" customWidth="1"/>
    <col min="5" max="5" width="14.453125" customWidth="1"/>
    <col min="6" max="6" width="7.453125" customWidth="1"/>
    <col min="7" max="7" width="11.453125" customWidth="1"/>
    <col min="8" max="8" width="19.7265625" customWidth="1"/>
  </cols>
  <sheetData>
    <row r="1" spans="1:8" x14ac:dyDescent="0.25">
      <c r="A1" s="619">
        <f>Title!B12</f>
        <v>0</v>
      </c>
      <c r="B1" s="2"/>
      <c r="C1" s="2"/>
      <c r="D1" s="2"/>
      <c r="E1" s="2"/>
      <c r="F1" s="2"/>
      <c r="G1" s="2"/>
      <c r="H1" s="626" t="str">
        <f>'42'!I1</f>
        <v>For The Year Ended</v>
      </c>
    </row>
    <row r="2" spans="1:8" ht="13" thickBot="1" x14ac:dyDescent="0.3">
      <c r="A2" t="s">
        <v>8</v>
      </c>
      <c r="H2" s="165">
        <f>'42'!I2</f>
        <v>45657</v>
      </c>
    </row>
    <row r="3" spans="1:8" ht="13" x14ac:dyDescent="0.3">
      <c r="A3" s="895" t="s">
        <v>1364</v>
      </c>
      <c r="B3" s="895"/>
      <c r="C3" s="895"/>
      <c r="D3" s="895"/>
      <c r="E3" s="895"/>
      <c r="F3" s="895"/>
      <c r="G3" s="895"/>
      <c r="H3" s="895"/>
    </row>
    <row r="4" spans="1:8" x14ac:dyDescent="0.25">
      <c r="A4" s="1103" t="s">
        <v>1107</v>
      </c>
      <c r="B4" s="1103"/>
      <c r="C4" s="1103"/>
      <c r="D4" s="1103"/>
      <c r="E4" s="1103"/>
      <c r="F4" s="1103"/>
      <c r="G4" s="1103"/>
      <c r="H4" s="1103"/>
    </row>
    <row r="5" spans="1:8" ht="42" customHeight="1" x14ac:dyDescent="0.3">
      <c r="A5" s="1320" t="s">
        <v>484</v>
      </c>
      <c r="B5" s="1320"/>
      <c r="C5" s="1320"/>
      <c r="D5" s="1320"/>
      <c r="E5" s="1320"/>
      <c r="F5" s="1320"/>
      <c r="G5" s="1320"/>
      <c r="H5" s="1320"/>
    </row>
    <row r="6" spans="1:8" ht="13.5" thickBot="1" x14ac:dyDescent="0.35">
      <c r="A6" s="1423" t="str">
        <f>'42'!A6</f>
        <v>(for private utilities only)</v>
      </c>
      <c r="B6" s="1423"/>
      <c r="C6" s="1423"/>
      <c r="D6" s="1423"/>
      <c r="E6" s="1423"/>
      <c r="F6" s="1423"/>
      <c r="G6" s="1423"/>
      <c r="H6" s="1423"/>
    </row>
    <row r="7" spans="1:8" x14ac:dyDescent="0.25">
      <c r="A7" s="1094" t="s">
        <v>2124</v>
      </c>
      <c r="B7" s="1095"/>
      <c r="C7" s="1095"/>
      <c r="D7" s="1095"/>
      <c r="E7" s="1096"/>
      <c r="F7" s="1094" t="s">
        <v>1188</v>
      </c>
      <c r="G7" s="1096"/>
      <c r="H7" s="1092" t="s">
        <v>2138</v>
      </c>
    </row>
    <row r="8" spans="1:8" ht="27.75" customHeight="1" thickBot="1" x14ac:dyDescent="0.3">
      <c r="A8" s="1097"/>
      <c r="B8" s="1098"/>
      <c r="C8" s="1098"/>
      <c r="D8" s="1098"/>
      <c r="E8" s="1099"/>
      <c r="F8" s="1097"/>
      <c r="G8" s="1099"/>
      <c r="H8" s="1093"/>
    </row>
    <row r="9" spans="1:8" ht="15.65" customHeight="1" x14ac:dyDescent="0.25">
      <c r="A9" s="1705" t="s">
        <v>1189</v>
      </c>
      <c r="B9" s="1706"/>
      <c r="C9" s="1706"/>
      <c r="D9" s="1706"/>
      <c r="E9" s="1707"/>
      <c r="F9" s="1203"/>
      <c r="G9" s="1204"/>
      <c r="H9" s="1703"/>
    </row>
    <row r="10" spans="1:8" ht="15.65" customHeight="1" x14ac:dyDescent="0.25">
      <c r="A10" s="1708"/>
      <c r="B10" s="1709"/>
      <c r="C10" s="1709"/>
      <c r="D10" s="1709"/>
      <c r="E10" s="1710"/>
      <c r="F10" s="1195"/>
      <c r="G10" s="1196"/>
      <c r="H10" s="1704"/>
    </row>
    <row r="11" spans="1:8" ht="15.65" customHeight="1" x14ac:dyDescent="0.25">
      <c r="A11" s="905" t="s">
        <v>1190</v>
      </c>
      <c r="B11" s="1126"/>
      <c r="C11" s="1126"/>
      <c r="D11" s="1126"/>
      <c r="E11" s="906"/>
      <c r="F11" s="1188"/>
      <c r="G11" s="1190"/>
      <c r="H11" s="248">
        <f>'80'!E16</f>
        <v>0</v>
      </c>
    </row>
    <row r="12" spans="1:8" ht="15.65" customHeight="1" x14ac:dyDescent="0.3">
      <c r="A12" s="1559" t="s">
        <v>1956</v>
      </c>
      <c r="B12" s="1126"/>
      <c r="C12" s="1126"/>
      <c r="D12" s="1126"/>
      <c r="E12" s="906"/>
      <c r="F12" s="1188"/>
      <c r="G12" s="1190"/>
      <c r="H12" s="248"/>
    </row>
    <row r="13" spans="1:8" ht="15.65" customHeight="1" x14ac:dyDescent="0.25">
      <c r="A13" s="1481" t="s">
        <v>356</v>
      </c>
      <c r="B13" s="1482"/>
      <c r="C13" s="1482"/>
      <c r="D13" s="1482"/>
      <c r="E13" s="1483"/>
      <c r="F13" s="1188">
        <v>435</v>
      </c>
      <c r="G13" s="1190"/>
      <c r="H13" s="248">
        <f>'77'!D19</f>
        <v>0</v>
      </c>
    </row>
    <row r="14" spans="1:8" ht="15.65" customHeight="1" x14ac:dyDescent="0.25">
      <c r="A14" s="1188"/>
      <c r="B14" s="1189"/>
      <c r="C14" s="1189"/>
      <c r="D14" s="1189"/>
      <c r="E14" s="1190"/>
      <c r="F14" s="1188">
        <v>436</v>
      </c>
      <c r="G14" s="1190"/>
      <c r="H14" s="248">
        <v>0</v>
      </c>
    </row>
    <row r="15" spans="1:8" ht="15.65" customHeight="1" x14ac:dyDescent="0.25">
      <c r="A15" s="1188"/>
      <c r="B15" s="1189"/>
      <c r="C15" s="1189"/>
      <c r="D15" s="1189"/>
      <c r="E15" s="1190"/>
      <c r="F15" s="1188">
        <v>437</v>
      </c>
      <c r="G15" s="1190"/>
      <c r="H15" s="248">
        <v>0</v>
      </c>
    </row>
    <row r="16" spans="1:8" ht="15.65" customHeight="1" x14ac:dyDescent="0.25">
      <c r="A16" s="1481" t="s">
        <v>357</v>
      </c>
      <c r="B16" s="1482"/>
      <c r="C16" s="1482"/>
      <c r="D16" s="1482"/>
      <c r="E16" s="1483"/>
      <c r="F16" s="1188">
        <v>438</v>
      </c>
      <c r="G16" s="1190"/>
      <c r="H16" s="248">
        <v>0</v>
      </c>
    </row>
    <row r="17" spans="1:8" ht="15.65" customHeight="1" x14ac:dyDescent="0.25">
      <c r="A17" s="1188"/>
      <c r="B17" s="1189"/>
      <c r="C17" s="1189"/>
      <c r="D17" s="1189"/>
      <c r="E17" s="1190"/>
      <c r="F17" s="1188"/>
      <c r="G17" s="1190"/>
      <c r="H17" s="248"/>
    </row>
    <row r="18" spans="1:8" ht="15.65" customHeight="1" x14ac:dyDescent="0.25">
      <c r="A18" s="1188"/>
      <c r="B18" s="1189"/>
      <c r="C18" s="1189"/>
      <c r="D18" s="1189"/>
      <c r="E18" s="1190"/>
      <c r="F18" s="1188"/>
      <c r="G18" s="1190"/>
      <c r="H18" s="248"/>
    </row>
    <row r="19" spans="1:8" ht="15.65" customHeight="1" x14ac:dyDescent="0.25">
      <c r="A19" s="1188"/>
      <c r="B19" s="1189"/>
      <c r="C19" s="1189"/>
      <c r="D19" s="1189"/>
      <c r="E19" s="1190"/>
      <c r="F19" s="1188"/>
      <c r="G19" s="1190"/>
      <c r="H19" s="248"/>
    </row>
    <row r="20" spans="1:8" ht="15.65" customHeight="1" x14ac:dyDescent="0.25">
      <c r="A20" s="1188"/>
      <c r="B20" s="1189"/>
      <c r="C20" s="1189"/>
      <c r="D20" s="1189"/>
      <c r="E20" s="1190"/>
      <c r="F20" s="1188"/>
      <c r="G20" s="1190"/>
      <c r="H20" s="248"/>
    </row>
    <row r="21" spans="1:8" ht="15.65" customHeight="1" x14ac:dyDescent="0.25">
      <c r="A21" s="1188"/>
      <c r="B21" s="1189"/>
      <c r="C21" s="1189"/>
      <c r="D21" s="1189"/>
      <c r="E21" s="1190"/>
      <c r="F21" s="1188"/>
      <c r="G21" s="1190"/>
      <c r="H21" s="248"/>
    </row>
    <row r="22" spans="1:8" ht="15.65" customHeight="1" thickBot="1" x14ac:dyDescent="0.3">
      <c r="A22" s="1188"/>
      <c r="B22" s="1189"/>
      <c r="C22" s="1189"/>
      <c r="D22" s="1189"/>
      <c r="E22" s="1190"/>
      <c r="F22" s="1510"/>
      <c r="G22" s="1511"/>
      <c r="H22" s="258"/>
    </row>
    <row r="23" spans="1:8" ht="15.65" customHeight="1" thickBot="1" x14ac:dyDescent="0.35">
      <c r="A23" s="1133" t="s">
        <v>1191</v>
      </c>
      <c r="B23" s="1134"/>
      <c r="C23" s="1134"/>
      <c r="D23" s="1134"/>
      <c r="E23" s="1135"/>
      <c r="F23" s="1714"/>
      <c r="G23" s="1715"/>
      <c r="H23" s="275">
        <f>H11+H13-H14-H15-H16</f>
        <v>0</v>
      </c>
    </row>
    <row r="24" spans="1:8" ht="22.5" customHeight="1" x14ac:dyDescent="0.3">
      <c r="A24" s="895" t="s">
        <v>1192</v>
      </c>
      <c r="B24" s="895"/>
      <c r="C24" s="895"/>
      <c r="D24" s="895"/>
      <c r="E24" s="895"/>
      <c r="F24" s="895"/>
      <c r="G24" s="895"/>
      <c r="H24" s="895"/>
    </row>
    <row r="25" spans="1:8" ht="15.65" customHeight="1" x14ac:dyDescent="0.25">
      <c r="A25" s="1103" t="s">
        <v>1193</v>
      </c>
      <c r="B25" s="1103"/>
      <c r="C25" s="1103"/>
      <c r="D25" s="1103"/>
      <c r="E25" s="1103"/>
      <c r="F25" s="1103"/>
      <c r="G25" s="1103"/>
      <c r="H25" s="1103"/>
    </row>
    <row r="26" spans="1:8" ht="15.65" customHeight="1" x14ac:dyDescent="0.3">
      <c r="A26" s="1112" t="s">
        <v>1194</v>
      </c>
      <c r="B26" s="1112"/>
      <c r="C26" s="1112"/>
      <c r="D26" s="1112"/>
      <c r="E26" s="1112"/>
      <c r="F26" s="1112"/>
      <c r="G26" s="1112"/>
      <c r="H26" s="1112"/>
    </row>
    <row r="27" spans="1:8" ht="27.75" customHeight="1" thickBot="1" x14ac:dyDescent="0.35">
      <c r="A27" s="1102" t="s">
        <v>1955</v>
      </c>
      <c r="B27" s="1102"/>
      <c r="C27" s="1102"/>
      <c r="D27" s="1102"/>
      <c r="E27" s="1102"/>
      <c r="F27" s="1102"/>
      <c r="G27" s="1102"/>
      <c r="H27" s="1102"/>
    </row>
    <row r="28" spans="1:8" ht="15.65" customHeight="1" x14ac:dyDescent="0.25">
      <c r="A28" s="1711"/>
      <c r="B28" s="1712"/>
      <c r="C28" s="1712"/>
      <c r="D28" s="1712"/>
      <c r="E28" s="1712"/>
      <c r="F28" s="1712"/>
      <c r="G28" s="1713"/>
      <c r="H28" s="319">
        <v>0</v>
      </c>
    </row>
    <row r="29" spans="1:8" ht="15.65" customHeight="1" x14ac:dyDescent="0.25">
      <c r="A29" s="1188"/>
      <c r="B29" s="1189"/>
      <c r="C29" s="1189"/>
      <c r="D29" s="1189"/>
      <c r="E29" s="1189"/>
      <c r="F29" s="1189"/>
      <c r="G29" s="1190"/>
      <c r="H29" s="248">
        <v>0</v>
      </c>
    </row>
    <row r="30" spans="1:8" ht="15.65" customHeight="1" x14ac:dyDescent="0.25">
      <c r="A30" s="1188"/>
      <c r="B30" s="1189"/>
      <c r="C30" s="1189"/>
      <c r="D30" s="1189"/>
      <c r="E30" s="1189"/>
      <c r="F30" s="1189"/>
      <c r="G30" s="1190"/>
      <c r="H30" s="248">
        <v>0</v>
      </c>
    </row>
    <row r="31" spans="1:8" ht="15.65" customHeight="1" x14ac:dyDescent="0.25">
      <c r="A31" s="1188"/>
      <c r="B31" s="1189"/>
      <c r="C31" s="1189"/>
      <c r="D31" s="1189"/>
      <c r="E31" s="1189"/>
      <c r="F31" s="1189"/>
      <c r="G31" s="1190"/>
      <c r="H31" s="248">
        <v>0</v>
      </c>
    </row>
    <row r="32" spans="1:8" ht="15.65" customHeight="1" x14ac:dyDescent="0.25">
      <c r="A32" s="1188"/>
      <c r="B32" s="1189"/>
      <c r="C32" s="1189"/>
      <c r="D32" s="1189"/>
      <c r="E32" s="1189"/>
      <c r="F32" s="1189"/>
      <c r="G32" s="1190"/>
      <c r="H32" s="248">
        <v>0</v>
      </c>
    </row>
    <row r="33" spans="1:8" ht="15.65" customHeight="1" x14ac:dyDescent="0.25">
      <c r="A33" s="1188"/>
      <c r="B33" s="1189"/>
      <c r="C33" s="1189"/>
      <c r="D33" s="1189"/>
      <c r="E33" s="1189"/>
      <c r="F33" s="1189"/>
      <c r="G33" s="1190"/>
      <c r="H33" s="248">
        <v>0</v>
      </c>
    </row>
    <row r="34" spans="1:8" ht="15.65" customHeight="1" x14ac:dyDescent="0.25">
      <c r="A34" s="1188"/>
      <c r="B34" s="1189"/>
      <c r="C34" s="1189"/>
      <c r="D34" s="1189"/>
      <c r="E34" s="1189"/>
      <c r="F34" s="1189"/>
      <c r="G34" s="1190"/>
      <c r="H34" s="248">
        <v>0</v>
      </c>
    </row>
    <row r="35" spans="1:8" ht="15.65" customHeight="1" x14ac:dyDescent="0.25">
      <c r="A35" s="1188"/>
      <c r="B35" s="1189"/>
      <c r="C35" s="1189"/>
      <c r="D35" s="1189"/>
      <c r="E35" s="1189"/>
      <c r="F35" s="1189"/>
      <c r="G35" s="1190"/>
      <c r="H35" s="248">
        <v>0</v>
      </c>
    </row>
    <row r="36" spans="1:8" ht="15.65" customHeight="1" x14ac:dyDescent="0.25">
      <c r="A36" s="1188"/>
      <c r="B36" s="1189"/>
      <c r="C36" s="1189"/>
      <c r="D36" s="1189"/>
      <c r="E36" s="1189"/>
      <c r="F36" s="1189"/>
      <c r="G36" s="1190"/>
      <c r="H36" s="248">
        <v>0</v>
      </c>
    </row>
    <row r="37" spans="1:8" ht="15.65" customHeight="1" x14ac:dyDescent="0.25">
      <c r="A37" s="1188"/>
      <c r="B37" s="1189"/>
      <c r="C37" s="1189"/>
      <c r="D37" s="1189"/>
      <c r="E37" s="1189"/>
      <c r="F37" s="1189"/>
      <c r="G37" s="1190"/>
      <c r="H37" s="248">
        <v>0</v>
      </c>
    </row>
    <row r="38" spans="1:8" ht="15.65" customHeight="1" x14ac:dyDescent="0.25">
      <c r="A38" s="1188"/>
      <c r="B38" s="1189"/>
      <c r="C38" s="1189"/>
      <c r="D38" s="1189"/>
      <c r="E38" s="1189"/>
      <c r="F38" s="1189"/>
      <c r="G38" s="1190"/>
      <c r="H38" s="248">
        <v>0</v>
      </c>
    </row>
    <row r="39" spans="1:8" ht="15.65" customHeight="1" x14ac:dyDescent="0.25">
      <c r="A39" s="1188"/>
      <c r="B39" s="1189"/>
      <c r="C39" s="1189"/>
      <c r="D39" s="1189"/>
      <c r="E39" s="1189"/>
      <c r="F39" s="1189"/>
      <c r="G39" s="1190"/>
      <c r="H39" s="248">
        <v>0</v>
      </c>
    </row>
    <row r="40" spans="1:8" ht="15.65" customHeight="1" x14ac:dyDescent="0.25">
      <c r="A40" s="1188"/>
      <c r="B40" s="1189"/>
      <c r="C40" s="1189"/>
      <c r="D40" s="1189"/>
      <c r="E40" s="1189"/>
      <c r="F40" s="1189"/>
      <c r="G40" s="1190"/>
      <c r="H40" s="248">
        <v>0</v>
      </c>
    </row>
    <row r="41" spans="1:8" ht="15.65" customHeight="1" thickBot="1" x14ac:dyDescent="0.3">
      <c r="A41" s="1188"/>
      <c r="B41" s="1189"/>
      <c r="C41" s="1189"/>
      <c r="D41" s="1189"/>
      <c r="E41" s="1189"/>
      <c r="F41" s="1189"/>
      <c r="G41" s="1190"/>
      <c r="H41" s="258">
        <v>0</v>
      </c>
    </row>
    <row r="42" spans="1:8" ht="15.65" customHeight="1" thickBot="1" x14ac:dyDescent="0.35">
      <c r="A42" s="1183" t="s">
        <v>1195</v>
      </c>
      <c r="B42" s="1184"/>
      <c r="C42" s="1184"/>
      <c r="D42" s="1184"/>
      <c r="E42" s="1184"/>
      <c r="F42" s="1184"/>
      <c r="G42" s="1185"/>
      <c r="H42" s="275">
        <f>SUM(H28:H41)</f>
        <v>0</v>
      </c>
    </row>
  </sheetData>
  <mergeCells count="55">
    <mergeCell ref="A41:G41"/>
    <mergeCell ref="A42:G42"/>
    <mergeCell ref="A39:G39"/>
    <mergeCell ref="A40:G40"/>
    <mergeCell ref="A37:G37"/>
    <mergeCell ref="A38:G38"/>
    <mergeCell ref="A35:G35"/>
    <mergeCell ref="A36:G36"/>
    <mergeCell ref="A33:G33"/>
    <mergeCell ref="A34:G34"/>
    <mergeCell ref="A31:G31"/>
    <mergeCell ref="A32:G32"/>
    <mergeCell ref="A30:G30"/>
    <mergeCell ref="F21:G21"/>
    <mergeCell ref="F22:G22"/>
    <mergeCell ref="A23:E23"/>
    <mergeCell ref="A27:H27"/>
    <mergeCell ref="A24:H24"/>
    <mergeCell ref="A25:H25"/>
    <mergeCell ref="A26:H26"/>
    <mergeCell ref="F23:G23"/>
    <mergeCell ref="A21:E21"/>
    <mergeCell ref="A22:E22"/>
    <mergeCell ref="A17:E17"/>
    <mergeCell ref="A28:G28"/>
    <mergeCell ref="A29:G29"/>
    <mergeCell ref="A13:E13"/>
    <mergeCell ref="A16:E16"/>
    <mergeCell ref="A15:E15"/>
    <mergeCell ref="A14:E14"/>
    <mergeCell ref="A20:E20"/>
    <mergeCell ref="F11:G11"/>
    <mergeCell ref="A9:E10"/>
    <mergeCell ref="F9:G10"/>
    <mergeCell ref="F14:G14"/>
    <mergeCell ref="F20:G20"/>
    <mergeCell ref="F17:G17"/>
    <mergeCell ref="F18:G18"/>
    <mergeCell ref="A11:E11"/>
    <mergeCell ref="F19:G19"/>
    <mergeCell ref="A18:E18"/>
    <mergeCell ref="A19:E19"/>
    <mergeCell ref="F12:G12"/>
    <mergeCell ref="F13:G13"/>
    <mergeCell ref="F16:G16"/>
    <mergeCell ref="F15:G15"/>
    <mergeCell ref="A12:E12"/>
    <mergeCell ref="H9:H10"/>
    <mergeCell ref="A3:H3"/>
    <mergeCell ref="A5:H5"/>
    <mergeCell ref="A4:H4"/>
    <mergeCell ref="A6:H6"/>
    <mergeCell ref="H7:H8"/>
    <mergeCell ref="A7:E8"/>
    <mergeCell ref="F7:G8"/>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0">
    <pageSetUpPr fitToPage="1"/>
  </sheetPr>
  <dimension ref="A1:F937"/>
  <sheetViews>
    <sheetView workbookViewId="0">
      <selection activeCell="B5" sqref="B5"/>
    </sheetView>
  </sheetViews>
  <sheetFormatPr defaultRowHeight="12.5" x14ac:dyDescent="0.25"/>
  <cols>
    <col min="1" max="1" width="11.26953125" bestFit="1" customWidth="1"/>
    <col min="2" max="2" width="47.54296875" customWidth="1"/>
    <col min="3" max="3" width="7.7265625" bestFit="1" customWidth="1"/>
    <col min="4" max="4" width="15.54296875" bestFit="1" customWidth="1"/>
    <col min="5" max="5" width="17.7265625" bestFit="1" customWidth="1"/>
  </cols>
  <sheetData>
    <row r="1" spans="1:6" x14ac:dyDescent="0.25">
      <c r="A1" s="619">
        <f>Title!B12</f>
        <v>0</v>
      </c>
      <c r="E1" s="166" t="str">
        <f>'75'!E1</f>
        <v>For The Year Ended</v>
      </c>
    </row>
    <row r="2" spans="1:6" ht="13" thickBot="1" x14ac:dyDescent="0.3">
      <c r="A2" t="s">
        <v>8</v>
      </c>
      <c r="C2" s="1"/>
      <c r="E2" s="165">
        <f>Title!F37</f>
        <v>45657</v>
      </c>
    </row>
    <row r="3" spans="1:6" ht="13.5" thickBot="1" x14ac:dyDescent="0.35">
      <c r="A3" s="1716" t="s">
        <v>236</v>
      </c>
      <c r="B3" s="1716"/>
      <c r="C3" s="1716"/>
      <c r="D3" s="1716"/>
      <c r="E3" s="1716"/>
      <c r="F3" s="1"/>
    </row>
    <row r="4" spans="1:6" ht="38" thickBot="1" x14ac:dyDescent="0.3">
      <c r="A4" s="154" t="s">
        <v>69</v>
      </c>
      <c r="B4" s="155" t="s">
        <v>2137</v>
      </c>
      <c r="C4" s="155" t="s">
        <v>70</v>
      </c>
      <c r="D4" s="155" t="s">
        <v>71</v>
      </c>
      <c r="E4" s="156" t="s">
        <v>72</v>
      </c>
    </row>
    <row r="5" spans="1:6" ht="20.25" customHeight="1" x14ac:dyDescent="0.3">
      <c r="A5" s="4"/>
      <c r="B5" s="111" t="s">
        <v>1677</v>
      </c>
      <c r="C5" s="5"/>
      <c r="D5" s="6"/>
      <c r="E5" s="7"/>
    </row>
    <row r="6" spans="1:6" x14ac:dyDescent="0.25">
      <c r="A6" s="145" t="s">
        <v>1688</v>
      </c>
      <c r="B6" s="96" t="s">
        <v>580</v>
      </c>
      <c r="C6" s="90">
        <v>25</v>
      </c>
      <c r="D6" s="48">
        <f>'25'!I22</f>
        <v>0</v>
      </c>
      <c r="E6" s="108">
        <f>'25'!E22</f>
        <v>0</v>
      </c>
    </row>
    <row r="7" spans="1:6" x14ac:dyDescent="0.25">
      <c r="A7" s="187" t="s">
        <v>1689</v>
      </c>
      <c r="B7" s="8" t="s">
        <v>1694</v>
      </c>
      <c r="C7" s="90">
        <v>26</v>
      </c>
      <c r="D7" s="100">
        <f>'26'!E8</f>
        <v>0</v>
      </c>
      <c r="E7" s="20"/>
    </row>
    <row r="8" spans="1:6" x14ac:dyDescent="0.25">
      <c r="A8" s="145" t="s">
        <v>1690</v>
      </c>
      <c r="B8" s="96" t="s">
        <v>1695</v>
      </c>
      <c r="C8" s="90">
        <v>26</v>
      </c>
      <c r="D8" s="100">
        <f>'26'!E9</f>
        <v>0</v>
      </c>
      <c r="E8" s="97"/>
    </row>
    <row r="9" spans="1:6" x14ac:dyDescent="0.25">
      <c r="A9" s="187" t="s">
        <v>1691</v>
      </c>
      <c r="B9" s="8" t="s">
        <v>1696</v>
      </c>
      <c r="C9" s="90">
        <v>26</v>
      </c>
      <c r="D9" s="100">
        <f>'26'!E10</f>
        <v>0</v>
      </c>
      <c r="E9" s="20"/>
    </row>
    <row r="10" spans="1:6" x14ac:dyDescent="0.25">
      <c r="A10" s="145" t="s">
        <v>1692</v>
      </c>
      <c r="B10" s="96" t="s">
        <v>393</v>
      </c>
      <c r="C10" s="90">
        <v>26</v>
      </c>
      <c r="D10" s="100">
        <f>'26'!E11</f>
        <v>0</v>
      </c>
      <c r="E10" s="97"/>
    </row>
    <row r="11" spans="1:6" x14ac:dyDescent="0.25">
      <c r="A11" s="187" t="s">
        <v>296</v>
      </c>
      <c r="B11" s="785" t="s">
        <v>1957</v>
      </c>
      <c r="C11" s="90">
        <v>26</v>
      </c>
      <c r="D11" s="100">
        <f>'26'!E12</f>
        <v>0</v>
      </c>
      <c r="E11" s="20"/>
    </row>
    <row r="12" spans="1:6" x14ac:dyDescent="0.25">
      <c r="A12" s="145" t="s">
        <v>297</v>
      </c>
      <c r="B12" s="96" t="s">
        <v>298</v>
      </c>
      <c r="C12" s="90">
        <v>26</v>
      </c>
      <c r="D12" s="100">
        <f>'26'!E13</f>
        <v>0</v>
      </c>
      <c r="E12" s="97"/>
    </row>
    <row r="13" spans="1:6" x14ac:dyDescent="0.25">
      <c r="A13" s="187" t="s">
        <v>1693</v>
      </c>
      <c r="B13" s="8" t="s">
        <v>394</v>
      </c>
      <c r="C13" s="90">
        <v>26</v>
      </c>
      <c r="D13" s="100">
        <f>'26'!E14</f>
        <v>0</v>
      </c>
      <c r="E13" s="20"/>
    </row>
    <row r="14" spans="1:6" ht="13" thickBot="1" x14ac:dyDescent="0.3">
      <c r="A14" s="145" t="s">
        <v>299</v>
      </c>
      <c r="B14" s="96" t="s">
        <v>395</v>
      </c>
      <c r="C14" s="90">
        <v>26</v>
      </c>
      <c r="D14" s="201">
        <f>'26'!D42:E42</f>
        <v>0</v>
      </c>
      <c r="E14" s="208"/>
    </row>
    <row r="15" spans="1:6" ht="13" x14ac:dyDescent="0.3">
      <c r="A15" s="187"/>
      <c r="B15" s="40" t="s">
        <v>807</v>
      </c>
      <c r="C15" s="90" t="s">
        <v>77</v>
      </c>
      <c r="D15" s="532">
        <f>SUM(D6:D14)</f>
        <v>0</v>
      </c>
      <c r="E15" s="532">
        <f>SUM(E6:E14)</f>
        <v>0</v>
      </c>
    </row>
    <row r="16" spans="1:6" x14ac:dyDescent="0.25">
      <c r="A16" s="1653" t="s">
        <v>300</v>
      </c>
      <c r="B16" s="786" t="s">
        <v>1958</v>
      </c>
      <c r="C16" s="1155">
        <v>27</v>
      </c>
      <c r="D16" s="1674">
        <f>'28'!D23</f>
        <v>0</v>
      </c>
      <c r="E16" s="1700">
        <f>'28'!C26</f>
        <v>0</v>
      </c>
    </row>
    <row r="17" spans="1:5" ht="13" thickBot="1" x14ac:dyDescent="0.3">
      <c r="A17" s="1652"/>
      <c r="B17" s="94" t="s">
        <v>808</v>
      </c>
      <c r="C17" s="1156"/>
      <c r="D17" s="1683"/>
      <c r="E17" s="1717"/>
    </row>
    <row r="18" spans="1:5" ht="13.5" thickBot="1" x14ac:dyDescent="0.35">
      <c r="A18" s="187"/>
      <c r="B18" s="40" t="s">
        <v>809</v>
      </c>
      <c r="C18" s="90" t="s">
        <v>77</v>
      </c>
      <c r="D18" s="217">
        <f>D15-D16</f>
        <v>0</v>
      </c>
      <c r="E18" s="217">
        <f>E15-E16</f>
        <v>0</v>
      </c>
    </row>
    <row r="19" spans="1:5" x14ac:dyDescent="0.25">
      <c r="A19" s="145" t="s">
        <v>505</v>
      </c>
      <c r="B19" s="96" t="s">
        <v>810</v>
      </c>
      <c r="C19" s="90" t="s">
        <v>77</v>
      </c>
      <c r="D19" s="16">
        <v>0</v>
      </c>
      <c r="E19" s="178"/>
    </row>
    <row r="20" spans="1:5" ht="13" thickBot="1" x14ac:dyDescent="0.3">
      <c r="A20" s="187" t="s">
        <v>302</v>
      </c>
      <c r="B20" s="10" t="s">
        <v>301</v>
      </c>
      <c r="C20" s="90"/>
      <c r="D20" s="564">
        <v>0</v>
      </c>
      <c r="E20" s="533"/>
    </row>
    <row r="21" spans="1:5" ht="13.5" thickBot="1" x14ac:dyDescent="0.35">
      <c r="A21" s="145"/>
      <c r="B21" s="101" t="s">
        <v>303</v>
      </c>
      <c r="C21" s="90" t="s">
        <v>77</v>
      </c>
      <c r="D21" s="210">
        <f>D18+D19+D20</f>
        <v>0</v>
      </c>
      <c r="E21" s="210">
        <f>E18+E19+E20</f>
        <v>0</v>
      </c>
    </row>
    <row r="22" spans="1:5" ht="21.4" customHeight="1" x14ac:dyDescent="0.3">
      <c r="A22" s="145"/>
      <c r="B22" s="114" t="s">
        <v>1678</v>
      </c>
      <c r="C22" s="90" t="s">
        <v>77</v>
      </c>
      <c r="D22" s="21"/>
      <c r="E22" s="209"/>
    </row>
    <row r="23" spans="1:5" x14ac:dyDescent="0.25">
      <c r="A23" s="187" t="s">
        <v>1679</v>
      </c>
      <c r="B23" s="8" t="s">
        <v>811</v>
      </c>
      <c r="C23" s="90">
        <v>29</v>
      </c>
      <c r="D23" s="534">
        <f>'30'!E18</f>
        <v>0</v>
      </c>
      <c r="E23" s="20"/>
    </row>
    <row r="24" spans="1:5" x14ac:dyDescent="0.25">
      <c r="A24" s="1653" t="s">
        <v>1680</v>
      </c>
      <c r="B24" s="51" t="s">
        <v>1681</v>
      </c>
      <c r="C24" s="1155">
        <v>29</v>
      </c>
      <c r="D24" s="1674">
        <f>'30'!D47:E47</f>
        <v>0</v>
      </c>
      <c r="E24" s="1700"/>
    </row>
    <row r="25" spans="1:5" x14ac:dyDescent="0.25">
      <c r="A25" s="1652"/>
      <c r="B25" s="94" t="s">
        <v>812</v>
      </c>
      <c r="C25" s="1156"/>
      <c r="D25" s="1676"/>
      <c r="E25" s="1666"/>
    </row>
    <row r="26" spans="1:5" x14ac:dyDescent="0.25">
      <c r="A26" s="145" t="s">
        <v>306</v>
      </c>
      <c r="B26" s="96" t="s">
        <v>304</v>
      </c>
      <c r="C26" s="90">
        <v>30</v>
      </c>
      <c r="D26" s="113">
        <f>'31'!F9</f>
        <v>0</v>
      </c>
      <c r="E26" s="99">
        <f>'31'!D9</f>
        <v>0</v>
      </c>
    </row>
    <row r="27" spans="1:5" x14ac:dyDescent="0.25">
      <c r="A27" s="187" t="s">
        <v>307</v>
      </c>
      <c r="B27" s="8" t="s">
        <v>305</v>
      </c>
      <c r="C27" s="90" t="s">
        <v>77</v>
      </c>
      <c r="D27" s="14">
        <v>0</v>
      </c>
      <c r="E27" s="11"/>
    </row>
    <row r="28" spans="1:5" x14ac:dyDescent="0.25">
      <c r="A28" s="145" t="s">
        <v>1682</v>
      </c>
      <c r="B28" s="96" t="s">
        <v>813</v>
      </c>
      <c r="C28" s="90" t="s">
        <v>77</v>
      </c>
      <c r="D28" s="98">
        <v>0</v>
      </c>
      <c r="E28" s="102"/>
    </row>
    <row r="29" spans="1:5" ht="13" thickBot="1" x14ac:dyDescent="0.3">
      <c r="A29" s="187" t="s">
        <v>1683</v>
      </c>
      <c r="B29" s="8" t="s">
        <v>396</v>
      </c>
      <c r="C29" s="90">
        <v>31</v>
      </c>
      <c r="D29" s="213">
        <f>'32'!F22</f>
        <v>0</v>
      </c>
      <c r="E29" s="214">
        <f>'32'!B9</f>
        <v>0</v>
      </c>
    </row>
    <row r="30" spans="1:5" ht="13.5" thickBot="1" x14ac:dyDescent="0.35">
      <c r="A30" s="145"/>
      <c r="B30" s="101" t="s">
        <v>1959</v>
      </c>
      <c r="C30" s="90" t="s">
        <v>77</v>
      </c>
      <c r="D30" s="212">
        <f>D23-D24+D26+D27+D28+D29</f>
        <v>0</v>
      </c>
      <c r="E30" s="212">
        <f>E23-E24+E26+E27+E28+E29</f>
        <v>0</v>
      </c>
    </row>
    <row r="31" spans="1:5" ht="18" customHeight="1" x14ac:dyDescent="0.3">
      <c r="A31" s="145"/>
      <c r="B31" s="114" t="s">
        <v>1684</v>
      </c>
      <c r="C31" s="90" t="s">
        <v>77</v>
      </c>
      <c r="D31" s="21"/>
      <c r="E31" s="211"/>
    </row>
    <row r="32" spans="1:5" x14ac:dyDescent="0.25">
      <c r="A32" s="187" t="s">
        <v>1685</v>
      </c>
      <c r="B32" s="8" t="s">
        <v>814</v>
      </c>
      <c r="C32" s="90" t="s">
        <v>77</v>
      </c>
      <c r="D32" s="14">
        <v>0</v>
      </c>
      <c r="E32" s="20"/>
    </row>
    <row r="33" spans="1:5" x14ac:dyDescent="0.25">
      <c r="A33" s="145" t="s">
        <v>507</v>
      </c>
      <c r="B33" s="96" t="s">
        <v>308</v>
      </c>
      <c r="C33" s="90" t="s">
        <v>77</v>
      </c>
      <c r="D33" s="100">
        <v>0</v>
      </c>
      <c r="E33" s="102"/>
    </row>
    <row r="34" spans="1:5" x14ac:dyDescent="0.25">
      <c r="A34" s="187" t="s">
        <v>508</v>
      </c>
      <c r="B34" s="8" t="s">
        <v>309</v>
      </c>
      <c r="C34" s="90" t="s">
        <v>77</v>
      </c>
      <c r="D34" s="14">
        <v>0</v>
      </c>
      <c r="E34" s="18"/>
    </row>
    <row r="35" spans="1:5" x14ac:dyDescent="0.25">
      <c r="A35" s="145" t="s">
        <v>509</v>
      </c>
      <c r="B35" s="96" t="s">
        <v>310</v>
      </c>
      <c r="C35" s="90" t="s">
        <v>77</v>
      </c>
      <c r="D35" s="100">
        <v>0</v>
      </c>
      <c r="E35" s="102"/>
    </row>
    <row r="36" spans="1:5" x14ac:dyDescent="0.25">
      <c r="A36" s="187" t="s">
        <v>397</v>
      </c>
      <c r="B36" s="8" t="s">
        <v>401</v>
      </c>
      <c r="C36" s="90">
        <v>31</v>
      </c>
      <c r="D36" s="534">
        <f>'32'!F46</f>
        <v>0</v>
      </c>
      <c r="E36" s="18"/>
    </row>
    <row r="37" spans="1:5" x14ac:dyDescent="0.25">
      <c r="A37" s="145" t="s">
        <v>506</v>
      </c>
      <c r="B37" s="96" t="s">
        <v>311</v>
      </c>
      <c r="C37" s="90">
        <v>32</v>
      </c>
      <c r="D37" s="115">
        <f>'33'!G40</f>
        <v>0</v>
      </c>
      <c r="E37" s="102"/>
    </row>
    <row r="38" spans="1:5" x14ac:dyDescent="0.25">
      <c r="A38" s="187" t="s">
        <v>398</v>
      </c>
      <c r="B38" s="8" t="s">
        <v>402</v>
      </c>
      <c r="C38" s="90">
        <v>28</v>
      </c>
      <c r="D38" s="35">
        <f>-'29'!G45</f>
        <v>0</v>
      </c>
      <c r="E38" s="13"/>
    </row>
    <row r="39" spans="1:5" x14ac:dyDescent="0.25">
      <c r="A39" s="145" t="s">
        <v>399</v>
      </c>
      <c r="B39" s="96" t="s">
        <v>312</v>
      </c>
      <c r="C39" s="90">
        <v>32</v>
      </c>
      <c r="D39" s="113">
        <f>'33'!G20</f>
        <v>0</v>
      </c>
      <c r="E39" s="99"/>
    </row>
    <row r="40" spans="1:5" x14ac:dyDescent="0.25">
      <c r="A40" s="187" t="s">
        <v>400</v>
      </c>
      <c r="B40" s="8" t="s">
        <v>815</v>
      </c>
      <c r="C40" s="90">
        <v>33</v>
      </c>
      <c r="D40" s="35">
        <f>'34'!F41</f>
        <v>0</v>
      </c>
      <c r="E40" s="13"/>
    </row>
    <row r="41" spans="1:5" x14ac:dyDescent="0.25">
      <c r="A41" s="145" t="s">
        <v>1686</v>
      </c>
      <c r="B41" s="96" t="s">
        <v>816</v>
      </c>
      <c r="C41" s="90" t="s">
        <v>77</v>
      </c>
      <c r="D41" s="98">
        <v>0</v>
      </c>
      <c r="E41" s="99"/>
    </row>
    <row r="42" spans="1:5" x14ac:dyDescent="0.25">
      <c r="A42" s="187" t="s">
        <v>1687</v>
      </c>
      <c r="B42" s="8" t="s">
        <v>817</v>
      </c>
      <c r="C42" s="90" t="s">
        <v>77</v>
      </c>
      <c r="D42" s="12">
        <v>0</v>
      </c>
      <c r="E42" s="13"/>
    </row>
    <row r="43" spans="1:5" x14ac:dyDescent="0.25">
      <c r="A43" s="189">
        <v>166</v>
      </c>
      <c r="B43" s="88" t="s">
        <v>818</v>
      </c>
      <c r="C43" s="90">
        <v>35</v>
      </c>
      <c r="D43" s="113">
        <f>'36'!G16</f>
        <v>0</v>
      </c>
      <c r="E43" s="99"/>
    </row>
    <row r="44" spans="1:5" x14ac:dyDescent="0.25">
      <c r="A44" s="189">
        <v>167</v>
      </c>
      <c r="B44" s="88" t="s">
        <v>510</v>
      </c>
      <c r="C44" s="90" t="s">
        <v>77</v>
      </c>
      <c r="D44" s="98">
        <v>0</v>
      </c>
      <c r="E44" s="99"/>
    </row>
    <row r="45" spans="1:5" x14ac:dyDescent="0.25">
      <c r="A45" s="190">
        <v>168</v>
      </c>
      <c r="B45" s="36" t="s">
        <v>511</v>
      </c>
      <c r="C45" s="90" t="s">
        <v>77</v>
      </c>
      <c r="D45" s="98">
        <v>0</v>
      </c>
      <c r="E45" s="102" t="s">
        <v>77</v>
      </c>
    </row>
    <row r="46" spans="1:5" x14ac:dyDescent="0.25">
      <c r="A46" s="189">
        <v>171</v>
      </c>
      <c r="B46" s="88" t="s">
        <v>313</v>
      </c>
      <c r="C46" s="90" t="s">
        <v>77</v>
      </c>
      <c r="D46" s="98">
        <v>0</v>
      </c>
      <c r="E46" s="99"/>
    </row>
    <row r="47" spans="1:5" x14ac:dyDescent="0.25">
      <c r="A47" s="190">
        <v>172</v>
      </c>
      <c r="B47" s="36" t="s">
        <v>314</v>
      </c>
      <c r="C47" s="90" t="s">
        <v>77</v>
      </c>
      <c r="D47" s="12">
        <v>0</v>
      </c>
      <c r="E47" s="13"/>
    </row>
    <row r="48" spans="1:5" x14ac:dyDescent="0.25">
      <c r="A48" s="189">
        <v>173</v>
      </c>
      <c r="B48" s="88" t="s">
        <v>315</v>
      </c>
      <c r="C48" s="90" t="s">
        <v>77</v>
      </c>
      <c r="D48" s="98">
        <v>0</v>
      </c>
      <c r="E48" s="99"/>
    </row>
    <row r="49" spans="1:5" ht="13" thickBot="1" x14ac:dyDescent="0.3">
      <c r="A49" s="190">
        <v>174</v>
      </c>
      <c r="B49" s="36" t="s">
        <v>1010</v>
      </c>
      <c r="C49" s="90">
        <v>35</v>
      </c>
      <c r="D49" s="213">
        <f>'36'!G30</f>
        <v>0</v>
      </c>
      <c r="E49" s="202"/>
    </row>
    <row r="50" spans="1:5" ht="13.5" thickBot="1" x14ac:dyDescent="0.35">
      <c r="A50" s="189" t="s">
        <v>77</v>
      </c>
      <c r="B50" s="116" t="s">
        <v>403</v>
      </c>
      <c r="C50" s="90" t="s">
        <v>77</v>
      </c>
      <c r="D50" s="337">
        <f>D32+D33+D34+D35+D36+D37+D38+D39+D40+D41+D42+D43+D44+D45+D46+D47+D48+D49</f>
        <v>0</v>
      </c>
      <c r="E50" s="638">
        <f>SUM(E32:E37,E39:E49)-E38</f>
        <v>0</v>
      </c>
    </row>
    <row r="51" spans="1:5" ht="21.4" customHeight="1" x14ac:dyDescent="0.3">
      <c r="A51" s="189"/>
      <c r="B51" s="117" t="s">
        <v>404</v>
      </c>
      <c r="C51" s="90"/>
      <c r="D51" s="103"/>
      <c r="E51" s="118"/>
    </row>
    <row r="52" spans="1:5" x14ac:dyDescent="0.25">
      <c r="A52" s="190">
        <v>181</v>
      </c>
      <c r="B52" s="773" t="s">
        <v>1960</v>
      </c>
      <c r="C52" s="90">
        <v>42</v>
      </c>
      <c r="D52" s="534">
        <f>'37'!L28</f>
        <v>0</v>
      </c>
      <c r="E52" s="20"/>
    </row>
    <row r="53" spans="1:5" x14ac:dyDescent="0.25">
      <c r="A53" s="189">
        <v>182</v>
      </c>
      <c r="B53" s="88" t="s">
        <v>819</v>
      </c>
      <c r="C53" s="90">
        <v>41</v>
      </c>
      <c r="D53" s="113">
        <f>'36'!G45</f>
        <v>0</v>
      </c>
      <c r="E53" s="99"/>
    </row>
    <row r="54" spans="1:5" x14ac:dyDescent="0.25">
      <c r="A54" s="190" t="s">
        <v>1011</v>
      </c>
      <c r="B54" s="773" t="s">
        <v>1961</v>
      </c>
      <c r="C54" s="90">
        <v>43</v>
      </c>
      <c r="D54" s="35">
        <f>'38'!G22</f>
        <v>0</v>
      </c>
      <c r="E54" s="13"/>
    </row>
    <row r="55" spans="1:5" x14ac:dyDescent="0.25">
      <c r="A55" s="189">
        <v>184</v>
      </c>
      <c r="B55" s="88" t="s">
        <v>915</v>
      </c>
      <c r="C55" s="90">
        <v>43</v>
      </c>
      <c r="D55" s="113">
        <f>'38'!G46</f>
        <v>0</v>
      </c>
      <c r="E55" s="99"/>
    </row>
    <row r="56" spans="1:5" x14ac:dyDescent="0.25">
      <c r="A56" s="190">
        <v>185</v>
      </c>
      <c r="B56" s="36" t="s">
        <v>916</v>
      </c>
      <c r="C56" s="90" t="s">
        <v>77</v>
      </c>
      <c r="D56" s="12">
        <v>0</v>
      </c>
      <c r="E56" s="12"/>
    </row>
    <row r="57" spans="1:5" x14ac:dyDescent="0.25">
      <c r="A57" s="189">
        <v>186</v>
      </c>
      <c r="B57" s="88" t="s">
        <v>1436</v>
      </c>
      <c r="C57" s="90" t="s">
        <v>77</v>
      </c>
      <c r="D57" s="98">
        <v>0</v>
      </c>
      <c r="E57" s="98"/>
    </row>
    <row r="58" spans="1:5" ht="13" thickBot="1" x14ac:dyDescent="0.3">
      <c r="A58" s="190">
        <v>187</v>
      </c>
      <c r="B58" s="773" t="s">
        <v>1962</v>
      </c>
      <c r="C58" s="90" t="s">
        <v>77</v>
      </c>
      <c r="D58" s="201">
        <v>0</v>
      </c>
      <c r="E58" s="201"/>
    </row>
    <row r="59" spans="1:5" s="41" customFormat="1" ht="13.5" thickBot="1" x14ac:dyDescent="0.35">
      <c r="A59" s="191"/>
      <c r="B59" s="116" t="s">
        <v>1437</v>
      </c>
      <c r="C59" s="90"/>
      <c r="D59" s="337">
        <f>SUM(D52:D58)</f>
        <v>0</v>
      </c>
      <c r="E59" s="337">
        <f>SUM(E52:E58)</f>
        <v>0</v>
      </c>
    </row>
    <row r="60" spans="1:5" ht="13.5" thickBot="1" x14ac:dyDescent="0.35">
      <c r="A60" s="67"/>
      <c r="B60" s="79" t="s">
        <v>1294</v>
      </c>
      <c r="C60" s="90"/>
      <c r="D60" s="535">
        <f>D21+D30+D50+D59</f>
        <v>0</v>
      </c>
      <c r="E60" s="535">
        <f>E21+E30+E50+E59</f>
        <v>0</v>
      </c>
    </row>
    <row r="61" spans="1:5" x14ac:dyDescent="0.25">
      <c r="A61" s="1"/>
      <c r="C61" s="1"/>
      <c r="D61" s="38"/>
      <c r="E61" s="38"/>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sheetData>
  <mergeCells count="9">
    <mergeCell ref="A3:E3"/>
    <mergeCell ref="A16:A17"/>
    <mergeCell ref="D16:D17"/>
    <mergeCell ref="E16:E17"/>
    <mergeCell ref="E24:E25"/>
    <mergeCell ref="A24:A25"/>
    <mergeCell ref="C24:C25"/>
    <mergeCell ref="C16:C17"/>
    <mergeCell ref="D24:D25"/>
  </mergeCells>
  <phoneticPr fontId="0" type="noConversion"/>
  <printOptions horizontalCentered="1"/>
  <pageMargins left="0" right="0" top="1" bottom="1" header="0" footer="0.5"/>
  <pageSetup scale="80" orientation="portrait" r:id="rId1"/>
  <headerFooter alignWithMargins="0">
    <oddFooter>&amp;A</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1">
    <pageSetUpPr fitToPage="1"/>
  </sheetPr>
  <dimension ref="A1:F1751"/>
  <sheetViews>
    <sheetView workbookViewId="0">
      <selection activeCell="B5" sqref="B5"/>
    </sheetView>
  </sheetViews>
  <sheetFormatPr defaultRowHeight="12.5" x14ac:dyDescent="0.25"/>
  <cols>
    <col min="1" max="1" width="7.54296875" bestFit="1" customWidth="1"/>
    <col min="2" max="2" width="46.26953125" customWidth="1"/>
    <col min="3" max="3" width="9.7265625" bestFit="1" customWidth="1"/>
    <col min="4" max="5" width="18.26953125" customWidth="1"/>
  </cols>
  <sheetData>
    <row r="1" spans="1:6" x14ac:dyDescent="0.25">
      <c r="A1" s="619">
        <f>Title!B12</f>
        <v>0</v>
      </c>
      <c r="E1" s="623" t="str">
        <f>'75'!E1</f>
        <v>For The Year Ended</v>
      </c>
    </row>
    <row r="2" spans="1:6" ht="13" thickBot="1" x14ac:dyDescent="0.3">
      <c r="A2" t="s">
        <v>8</v>
      </c>
      <c r="C2" s="1"/>
      <c r="E2" s="165">
        <f>Title!F37</f>
        <v>45657</v>
      </c>
    </row>
    <row r="3" spans="1:6" ht="13.5" thickBot="1" x14ac:dyDescent="0.35">
      <c r="A3" s="1716" t="s">
        <v>1963</v>
      </c>
      <c r="B3" s="1716"/>
      <c r="C3" s="1716"/>
      <c r="D3" s="1716"/>
      <c r="E3" s="1716"/>
    </row>
    <row r="4" spans="1:6" ht="38" thickBot="1" x14ac:dyDescent="0.3">
      <c r="A4" s="157" t="s">
        <v>69</v>
      </c>
      <c r="B4" s="157" t="s">
        <v>2137</v>
      </c>
      <c r="C4" s="157" t="s">
        <v>70</v>
      </c>
      <c r="D4" s="157" t="s">
        <v>71</v>
      </c>
      <c r="E4" s="158" t="s">
        <v>72</v>
      </c>
    </row>
    <row r="5" spans="1:6" ht="14.25" customHeight="1" x14ac:dyDescent="0.3">
      <c r="A5" s="8"/>
      <c r="B5" s="111" t="s">
        <v>405</v>
      </c>
      <c r="C5" s="5"/>
      <c r="D5" s="6"/>
      <c r="E5" s="7"/>
    </row>
    <row r="6" spans="1:6" ht="15.4" customHeight="1" x14ac:dyDescent="0.25">
      <c r="A6" s="197" t="s">
        <v>406</v>
      </c>
      <c r="B6" s="96" t="s">
        <v>676</v>
      </c>
      <c r="C6" s="90">
        <v>39</v>
      </c>
      <c r="D6" s="48">
        <f>'40'!F11</f>
        <v>0</v>
      </c>
      <c r="E6" s="97"/>
    </row>
    <row r="7" spans="1:6" ht="15.4" customHeight="1" x14ac:dyDescent="0.25">
      <c r="A7" s="186" t="s">
        <v>407</v>
      </c>
      <c r="B7" s="8" t="s">
        <v>677</v>
      </c>
      <c r="C7" s="90">
        <v>39</v>
      </c>
      <c r="D7" s="536">
        <f>'40'!F12</f>
        <v>0</v>
      </c>
      <c r="E7" s="12"/>
    </row>
    <row r="8" spans="1:6" ht="15.4" customHeight="1" x14ac:dyDescent="0.25">
      <c r="A8" s="197" t="s">
        <v>1295</v>
      </c>
      <c r="B8" s="96" t="s">
        <v>678</v>
      </c>
      <c r="C8" s="90">
        <v>40</v>
      </c>
      <c r="D8" s="537">
        <f>'41'!H15</f>
        <v>0</v>
      </c>
      <c r="E8" s="98"/>
    </row>
    <row r="9" spans="1:6" ht="15.4" customHeight="1" x14ac:dyDescent="0.25">
      <c r="A9" s="186" t="s">
        <v>1296</v>
      </c>
      <c r="B9" s="8" t="s">
        <v>679</v>
      </c>
      <c r="C9" s="90">
        <v>40</v>
      </c>
      <c r="D9" s="536">
        <f>'41'!H22</f>
        <v>0</v>
      </c>
      <c r="E9" s="12"/>
      <c r="F9" s="1"/>
    </row>
    <row r="10" spans="1:6" ht="15.4" customHeight="1" x14ac:dyDescent="0.25">
      <c r="A10" s="197" t="s">
        <v>1297</v>
      </c>
      <c r="B10" s="96" t="s">
        <v>680</v>
      </c>
      <c r="C10" s="90">
        <v>40</v>
      </c>
      <c r="D10" s="537">
        <f>'41'!H30</f>
        <v>0</v>
      </c>
      <c r="E10" s="98"/>
    </row>
    <row r="11" spans="1:6" ht="15.4" customHeight="1" x14ac:dyDescent="0.25">
      <c r="A11" s="186" t="s">
        <v>1300</v>
      </c>
      <c r="B11" s="8" t="s">
        <v>1298</v>
      </c>
      <c r="C11" s="90">
        <v>41</v>
      </c>
      <c r="D11" s="536">
        <f>'42'!I44</f>
        <v>0</v>
      </c>
      <c r="E11" s="12"/>
    </row>
    <row r="12" spans="1:6" ht="15.4" customHeight="1" x14ac:dyDescent="0.25">
      <c r="A12" s="197" t="s">
        <v>408</v>
      </c>
      <c r="B12" s="96" t="s">
        <v>681</v>
      </c>
      <c r="C12" s="90" t="s">
        <v>77</v>
      </c>
      <c r="D12" s="129">
        <v>0</v>
      </c>
      <c r="E12" s="98"/>
    </row>
    <row r="13" spans="1:6" ht="14.25" customHeight="1" x14ac:dyDescent="0.25">
      <c r="A13" s="186" t="s">
        <v>409</v>
      </c>
      <c r="B13" s="340" t="s">
        <v>682</v>
      </c>
      <c r="C13" s="90">
        <v>38</v>
      </c>
      <c r="D13" s="534">
        <f>'39'!G34</f>
        <v>0</v>
      </c>
      <c r="E13" s="18"/>
    </row>
    <row r="14" spans="1:6" ht="15.4" customHeight="1" x14ac:dyDescent="0.25">
      <c r="A14" s="197" t="s">
        <v>410</v>
      </c>
      <c r="B14" s="341" t="s">
        <v>683</v>
      </c>
      <c r="C14" s="90">
        <v>38</v>
      </c>
      <c r="D14" s="115">
        <f>'39'!G44</f>
        <v>0</v>
      </c>
      <c r="E14" s="102"/>
    </row>
    <row r="15" spans="1:6" ht="14.25" customHeight="1" x14ac:dyDescent="0.25">
      <c r="A15" s="186" t="s">
        <v>418</v>
      </c>
      <c r="B15" s="8" t="s">
        <v>684</v>
      </c>
      <c r="C15" s="90">
        <v>77</v>
      </c>
      <c r="D15" s="534">
        <f>'78'!H42</f>
        <v>0</v>
      </c>
      <c r="E15" s="18"/>
    </row>
    <row r="16" spans="1:6" ht="15.4" customHeight="1" x14ac:dyDescent="0.25">
      <c r="A16" s="197" t="s">
        <v>419</v>
      </c>
      <c r="B16" s="96" t="s">
        <v>685</v>
      </c>
      <c r="C16" s="90">
        <v>77</v>
      </c>
      <c r="D16" s="115">
        <f>'78'!H23</f>
        <v>0</v>
      </c>
      <c r="E16" s="102"/>
    </row>
    <row r="17" spans="1:5" ht="15.4" customHeight="1" x14ac:dyDescent="0.25">
      <c r="A17" s="185" t="s">
        <v>1301</v>
      </c>
      <c r="B17" s="51" t="s">
        <v>686</v>
      </c>
      <c r="C17" s="90" t="s">
        <v>77</v>
      </c>
      <c r="D17" s="121">
        <v>0</v>
      </c>
      <c r="E17" s="122"/>
    </row>
    <row r="18" spans="1:5" ht="15.4" customHeight="1" thickBot="1" x14ac:dyDescent="0.3">
      <c r="A18" s="185" t="s">
        <v>411</v>
      </c>
      <c r="B18" s="51" t="s">
        <v>687</v>
      </c>
      <c r="C18" s="90" t="s">
        <v>77</v>
      </c>
      <c r="D18" s="136">
        <v>0</v>
      </c>
      <c r="E18" s="136"/>
    </row>
    <row r="19" spans="1:5" ht="15.4" customHeight="1" thickBot="1" x14ac:dyDescent="0.35">
      <c r="A19" s="197"/>
      <c r="B19" s="101" t="s">
        <v>1299</v>
      </c>
      <c r="C19" s="90" t="s">
        <v>77</v>
      </c>
      <c r="D19" s="210">
        <f>SUM(D6:D18)</f>
        <v>0</v>
      </c>
      <c r="E19" s="642">
        <f>SUM(E6:E18)</f>
        <v>0</v>
      </c>
    </row>
    <row r="20" spans="1:5" ht="14.25" customHeight="1" x14ac:dyDescent="0.3">
      <c r="A20" s="186"/>
      <c r="B20" s="111" t="s">
        <v>420</v>
      </c>
      <c r="C20" s="90" t="s">
        <v>77</v>
      </c>
      <c r="D20" s="14"/>
      <c r="E20" s="18"/>
    </row>
    <row r="21" spans="1:5" ht="15.4" customHeight="1" x14ac:dyDescent="0.25">
      <c r="A21" s="197" t="s">
        <v>493</v>
      </c>
      <c r="B21" s="96" t="s">
        <v>421</v>
      </c>
      <c r="C21" s="90" t="s">
        <v>77</v>
      </c>
      <c r="D21" s="100">
        <v>0</v>
      </c>
      <c r="E21" s="102"/>
    </row>
    <row r="22" spans="1:5" ht="15.4" customHeight="1" x14ac:dyDescent="0.25">
      <c r="A22" s="197" t="s">
        <v>512</v>
      </c>
      <c r="B22" s="96" t="s">
        <v>1797</v>
      </c>
      <c r="C22" s="90" t="s">
        <v>77</v>
      </c>
      <c r="D22" s="100">
        <v>0</v>
      </c>
      <c r="E22" s="102"/>
    </row>
    <row r="23" spans="1:5" ht="15.4" customHeight="1" x14ac:dyDescent="0.25">
      <c r="A23" s="186" t="s">
        <v>494</v>
      </c>
      <c r="B23" s="8" t="s">
        <v>422</v>
      </c>
      <c r="C23" s="90" t="s">
        <v>77</v>
      </c>
      <c r="D23" s="100">
        <v>0</v>
      </c>
      <c r="E23" s="18"/>
    </row>
    <row r="24" spans="1:5" ht="15.4" customHeight="1" thickBot="1" x14ac:dyDescent="0.3">
      <c r="A24" s="197" t="s">
        <v>495</v>
      </c>
      <c r="B24" s="96" t="s">
        <v>251</v>
      </c>
      <c r="C24" s="90">
        <v>42</v>
      </c>
      <c r="D24" s="575">
        <f>'43'!D32</f>
        <v>0</v>
      </c>
      <c r="E24" s="214"/>
    </row>
    <row r="25" spans="1:5" ht="15.4" customHeight="1" thickBot="1" x14ac:dyDescent="0.35">
      <c r="A25" s="186"/>
      <c r="B25" s="40" t="s">
        <v>417</v>
      </c>
      <c r="C25" s="90" t="s">
        <v>77</v>
      </c>
      <c r="D25" s="207">
        <f>D21-D22+D23+D24</f>
        <v>0</v>
      </c>
      <c r="E25" s="643">
        <f>SUM(E21:E24)</f>
        <v>0</v>
      </c>
    </row>
    <row r="26" spans="1:5" ht="18" customHeight="1" x14ac:dyDescent="0.3">
      <c r="A26" s="197"/>
      <c r="B26" s="114" t="s">
        <v>828</v>
      </c>
      <c r="C26" s="90" t="s">
        <v>77</v>
      </c>
      <c r="D26" s="16"/>
      <c r="E26" s="178"/>
    </row>
    <row r="27" spans="1:5" ht="15.4" customHeight="1" x14ac:dyDescent="0.25">
      <c r="A27" s="19" t="s">
        <v>412</v>
      </c>
      <c r="B27" s="94" t="s">
        <v>688</v>
      </c>
      <c r="C27" s="90">
        <v>43</v>
      </c>
      <c r="D27" s="551">
        <f>'44'!H20</f>
        <v>0</v>
      </c>
      <c r="E27" s="574"/>
    </row>
    <row r="28" spans="1:5" ht="15.4" customHeight="1" x14ac:dyDescent="0.25">
      <c r="A28" s="186" t="s">
        <v>413</v>
      </c>
      <c r="B28" s="8" t="s">
        <v>689</v>
      </c>
      <c r="C28" s="90" t="s">
        <v>77</v>
      </c>
      <c r="D28" s="14">
        <v>0</v>
      </c>
      <c r="E28" s="18"/>
    </row>
    <row r="29" spans="1:5" ht="15.4" customHeight="1" x14ac:dyDescent="0.25">
      <c r="A29" s="197" t="s">
        <v>1798</v>
      </c>
      <c r="B29" s="96" t="s">
        <v>690</v>
      </c>
      <c r="C29" s="90">
        <v>43</v>
      </c>
      <c r="D29" s="113">
        <f>'44'!E46</f>
        <v>0</v>
      </c>
      <c r="E29" s="102"/>
    </row>
    <row r="30" spans="1:5" ht="15.4" customHeight="1" x14ac:dyDescent="0.25">
      <c r="A30" s="186" t="s">
        <v>414</v>
      </c>
      <c r="B30" s="8" t="s">
        <v>691</v>
      </c>
      <c r="C30" s="90" t="s">
        <v>77</v>
      </c>
      <c r="D30" s="12">
        <v>0</v>
      </c>
      <c r="E30" s="18"/>
    </row>
    <row r="31" spans="1:5" ht="15.4" customHeight="1" x14ac:dyDescent="0.25">
      <c r="A31" s="197" t="s">
        <v>415</v>
      </c>
      <c r="B31" s="96" t="s">
        <v>692</v>
      </c>
      <c r="C31" s="90">
        <v>44</v>
      </c>
      <c r="D31" s="115">
        <f>'45'!K30</f>
        <v>0</v>
      </c>
      <c r="E31" s="102"/>
    </row>
    <row r="32" spans="1:5" ht="15.4" customHeight="1" x14ac:dyDescent="0.25">
      <c r="A32" s="186" t="s">
        <v>416</v>
      </c>
      <c r="B32" s="8" t="s">
        <v>693</v>
      </c>
      <c r="C32" s="90">
        <v>45</v>
      </c>
      <c r="D32" s="539">
        <f>'46'!H26</f>
        <v>0</v>
      </c>
      <c r="E32" s="123"/>
    </row>
    <row r="33" spans="1:5" ht="15.4" customHeight="1" x14ac:dyDescent="0.25">
      <c r="A33" s="90">
        <v>238</v>
      </c>
      <c r="B33" s="88" t="s">
        <v>1302</v>
      </c>
      <c r="C33" s="90" t="s">
        <v>77</v>
      </c>
      <c r="D33" s="129">
        <v>0</v>
      </c>
      <c r="E33" s="100"/>
    </row>
    <row r="34" spans="1:5" ht="15.4" customHeight="1" x14ac:dyDescent="0.25">
      <c r="A34" s="186" t="s">
        <v>496</v>
      </c>
      <c r="B34" s="8" t="s">
        <v>1303</v>
      </c>
      <c r="C34" s="90" t="s">
        <v>77</v>
      </c>
      <c r="D34" s="14">
        <v>0</v>
      </c>
      <c r="E34" s="18"/>
    </row>
    <row r="35" spans="1:5" ht="15.4" customHeight="1" x14ac:dyDescent="0.25">
      <c r="A35" s="197" t="s">
        <v>497</v>
      </c>
      <c r="B35" s="96" t="s">
        <v>1304</v>
      </c>
      <c r="C35" s="90" t="s">
        <v>77</v>
      </c>
      <c r="D35" s="100">
        <v>0</v>
      </c>
      <c r="E35" s="102"/>
    </row>
    <row r="36" spans="1:5" ht="15.4" customHeight="1" x14ac:dyDescent="0.25">
      <c r="A36" s="186" t="s">
        <v>498</v>
      </c>
      <c r="B36" s="8" t="s">
        <v>1305</v>
      </c>
      <c r="C36" s="90" t="s">
        <v>77</v>
      </c>
      <c r="D36" s="14">
        <v>0</v>
      </c>
      <c r="E36" s="18"/>
    </row>
    <row r="37" spans="1:5" ht="15.4" customHeight="1" thickBot="1" x14ac:dyDescent="0.3">
      <c r="A37" s="197" t="s">
        <v>499</v>
      </c>
      <c r="B37" s="96" t="s">
        <v>829</v>
      </c>
      <c r="C37" s="90">
        <v>45</v>
      </c>
      <c r="D37" s="180">
        <f>'46'!H47</f>
        <v>0</v>
      </c>
      <c r="E37" s="214"/>
    </row>
    <row r="38" spans="1:5" ht="13.5" thickBot="1" x14ac:dyDescent="0.35">
      <c r="A38" s="186"/>
      <c r="B38" s="40" t="s">
        <v>1306</v>
      </c>
      <c r="C38" s="90" t="s">
        <v>77</v>
      </c>
      <c r="D38" s="215">
        <f>SUM(D27:D37)</f>
        <v>0</v>
      </c>
      <c r="E38" s="215">
        <f>SUM(E27:E37)</f>
        <v>0</v>
      </c>
    </row>
    <row r="39" spans="1:5" ht="13.5" customHeight="1" x14ac:dyDescent="0.3">
      <c r="A39" s="197"/>
      <c r="B39" s="114" t="s">
        <v>252</v>
      </c>
      <c r="C39" s="90" t="s">
        <v>77</v>
      </c>
      <c r="D39" s="9"/>
      <c r="E39" s="124"/>
    </row>
    <row r="40" spans="1:5" ht="15.4" customHeight="1" x14ac:dyDescent="0.25">
      <c r="A40" s="19" t="s">
        <v>253</v>
      </c>
      <c r="B40" s="94" t="s">
        <v>694</v>
      </c>
      <c r="C40" s="90" t="s">
        <v>77</v>
      </c>
      <c r="D40" s="16">
        <v>0</v>
      </c>
      <c r="E40" s="237"/>
    </row>
    <row r="41" spans="1:5" ht="15.4" customHeight="1" x14ac:dyDescent="0.25">
      <c r="A41" s="186" t="s">
        <v>254</v>
      </c>
      <c r="B41" s="8" t="s">
        <v>695</v>
      </c>
      <c r="C41" s="90" t="s">
        <v>77</v>
      </c>
      <c r="D41" s="12">
        <v>0</v>
      </c>
      <c r="E41" s="18"/>
    </row>
    <row r="42" spans="1:5" ht="15.4" customHeight="1" x14ac:dyDescent="0.25">
      <c r="A42" s="197" t="s">
        <v>255</v>
      </c>
      <c r="B42" s="96" t="s">
        <v>696</v>
      </c>
      <c r="C42" s="90" t="s">
        <v>77</v>
      </c>
      <c r="D42" s="98">
        <v>0</v>
      </c>
      <c r="E42" s="102"/>
    </row>
    <row r="43" spans="1:5" ht="15.4" customHeight="1" thickBot="1" x14ac:dyDescent="0.3">
      <c r="A43" s="186" t="s">
        <v>256</v>
      </c>
      <c r="B43" s="8" t="s">
        <v>697</v>
      </c>
      <c r="C43" s="90" t="s">
        <v>77</v>
      </c>
      <c r="D43" s="136">
        <v>0</v>
      </c>
      <c r="E43" s="214"/>
    </row>
    <row r="44" spans="1:5" ht="15.4" customHeight="1" thickBot="1" x14ac:dyDescent="0.35">
      <c r="A44" s="197"/>
      <c r="B44" s="101" t="s">
        <v>698</v>
      </c>
      <c r="C44" s="90" t="s">
        <v>77</v>
      </c>
      <c r="D44" s="344">
        <f>SUM(D40:D43)</f>
        <v>0</v>
      </c>
      <c r="E44" s="639">
        <f>SUM(E40:E43)</f>
        <v>0</v>
      </c>
    </row>
    <row r="45" spans="1:5" ht="13.5" customHeight="1" x14ac:dyDescent="0.3">
      <c r="A45" s="19"/>
      <c r="B45" s="163" t="s">
        <v>1799</v>
      </c>
      <c r="C45" s="90" t="s">
        <v>77</v>
      </c>
      <c r="D45" s="177"/>
      <c r="E45" s="178"/>
    </row>
    <row r="46" spans="1:5" ht="15.4" customHeight="1" x14ac:dyDescent="0.25">
      <c r="A46" s="186" t="s">
        <v>1161</v>
      </c>
      <c r="B46" s="8" t="s">
        <v>1802</v>
      </c>
      <c r="C46" s="90" t="s">
        <v>77</v>
      </c>
      <c r="D46" s="34">
        <v>0</v>
      </c>
      <c r="E46" s="23"/>
    </row>
    <row r="47" spans="1:5" ht="15.4" customHeight="1" x14ac:dyDescent="0.25">
      <c r="A47" s="197" t="s">
        <v>1160</v>
      </c>
      <c r="B47" s="96" t="s">
        <v>1801</v>
      </c>
      <c r="C47" s="90" t="s">
        <v>77</v>
      </c>
      <c r="D47" s="98">
        <v>0</v>
      </c>
      <c r="E47" s="99"/>
    </row>
    <row r="48" spans="1:5" ht="15.4" customHeight="1" x14ac:dyDescent="0.25">
      <c r="A48" s="25">
        <v>228.3</v>
      </c>
      <c r="B48" s="36" t="s">
        <v>1800</v>
      </c>
      <c r="C48" s="90" t="s">
        <v>77</v>
      </c>
      <c r="D48" s="34">
        <v>0</v>
      </c>
      <c r="E48" s="23"/>
    </row>
    <row r="49" spans="1:5" ht="15.4" customHeight="1" thickBot="1" x14ac:dyDescent="0.3">
      <c r="A49" s="90">
        <v>228.4</v>
      </c>
      <c r="B49" s="88" t="s">
        <v>1803</v>
      </c>
      <c r="C49" s="90" t="s">
        <v>77</v>
      </c>
      <c r="D49" s="201">
        <v>0</v>
      </c>
      <c r="E49" s="202"/>
    </row>
    <row r="50" spans="1:5" ht="15.4" customHeight="1" thickBot="1" x14ac:dyDescent="0.35">
      <c r="A50" s="25"/>
      <c r="B50" s="42" t="s">
        <v>403</v>
      </c>
      <c r="C50" s="90" t="s">
        <v>77</v>
      </c>
      <c r="D50" s="540">
        <f>SUM(D46:D49)</f>
        <v>0</v>
      </c>
      <c r="E50" s="644">
        <f>SUM(E46:E49)</f>
        <v>0</v>
      </c>
    </row>
    <row r="51" spans="1:5" ht="13.5" customHeight="1" x14ac:dyDescent="0.3">
      <c r="A51" s="90"/>
      <c r="B51" s="117" t="s">
        <v>1867</v>
      </c>
      <c r="C51" s="90" t="s">
        <v>77</v>
      </c>
      <c r="D51" s="16"/>
      <c r="E51" s="178"/>
    </row>
    <row r="52" spans="1:5" ht="15.4" customHeight="1" x14ac:dyDescent="0.25">
      <c r="A52" s="19" t="s">
        <v>257</v>
      </c>
      <c r="B52" s="94" t="s">
        <v>159</v>
      </c>
      <c r="C52" s="90" t="s">
        <v>77</v>
      </c>
      <c r="D52" s="16">
        <v>0</v>
      </c>
      <c r="E52" s="178"/>
    </row>
    <row r="53" spans="1:5" ht="15.4" customHeight="1" x14ac:dyDescent="0.25">
      <c r="A53" s="186" t="s">
        <v>258</v>
      </c>
      <c r="B53" s="8" t="s">
        <v>160</v>
      </c>
      <c r="C53" s="90" t="s">
        <v>77</v>
      </c>
      <c r="D53" s="229">
        <v>0</v>
      </c>
      <c r="E53" s="229"/>
    </row>
    <row r="54" spans="1:5" ht="15.4" customHeight="1" thickBot="1" x14ac:dyDescent="0.3">
      <c r="A54" s="197" t="s">
        <v>500</v>
      </c>
      <c r="B54" s="784" t="s">
        <v>1964</v>
      </c>
      <c r="C54" s="90" t="s">
        <v>77</v>
      </c>
      <c r="D54" s="248">
        <v>0</v>
      </c>
      <c r="E54" s="248"/>
    </row>
    <row r="55" spans="1:5" ht="15.4" customHeight="1" thickBot="1" x14ac:dyDescent="0.35">
      <c r="A55" s="186"/>
      <c r="B55" s="43" t="s">
        <v>161</v>
      </c>
      <c r="C55" s="90" t="s">
        <v>77</v>
      </c>
      <c r="D55" s="345">
        <f>SUM(D52:D54)</f>
        <v>0</v>
      </c>
      <c r="E55" s="640">
        <f>SUM(E52:E54)</f>
        <v>0</v>
      </c>
    </row>
    <row r="56" spans="1:5" ht="15.4" customHeight="1" thickBot="1" x14ac:dyDescent="0.35">
      <c r="A56" s="90"/>
      <c r="B56" s="101" t="s">
        <v>1307</v>
      </c>
      <c r="C56" s="90" t="s">
        <v>77</v>
      </c>
      <c r="D56" s="206">
        <f>D19+D25+D38+D44+D50+D55</f>
        <v>0</v>
      </c>
      <c r="E56" s="641">
        <f>E19+E25+E38+E44+E50+E55</f>
        <v>0</v>
      </c>
    </row>
    <row r="57" spans="1:5" ht="13.5" thickTop="1" x14ac:dyDescent="0.3">
      <c r="A57" s="1"/>
      <c r="B57" s="41"/>
    </row>
    <row r="58" spans="1:5" x14ac:dyDescent="0.25">
      <c r="A58" s="1"/>
    </row>
    <row r="59" spans="1:5" x14ac:dyDescent="0.25">
      <c r="A59" s="1"/>
    </row>
    <row r="60" spans="1:5" x14ac:dyDescent="0.25">
      <c r="A60" s="1"/>
    </row>
    <row r="61" spans="1:5" x14ac:dyDescent="0.25">
      <c r="A61" s="1"/>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sheetData>
  <mergeCells count="1">
    <mergeCell ref="A3:E3"/>
  </mergeCells>
  <phoneticPr fontId="0" type="noConversion"/>
  <printOptions horizontalCentered="1"/>
  <pageMargins left="0" right="0" top="1" bottom="1" header="0" footer="0.5"/>
  <pageSetup scale="78" orientation="portrait" r:id="rId1"/>
  <headerFooter alignWithMargins="0">
    <oddFooter>&amp;A</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2">
    <pageSetUpPr fitToPage="1"/>
  </sheetPr>
  <dimension ref="A1:E54"/>
  <sheetViews>
    <sheetView workbookViewId="0"/>
  </sheetViews>
  <sheetFormatPr defaultRowHeight="12.5" x14ac:dyDescent="0.25"/>
  <cols>
    <col min="1" max="1" width="10.453125" customWidth="1"/>
    <col min="2" max="2" width="40.54296875" customWidth="1"/>
    <col min="3" max="3" width="6" customWidth="1"/>
    <col min="4" max="4" width="17.26953125" customWidth="1"/>
    <col min="5" max="5" width="17.7265625" customWidth="1"/>
  </cols>
  <sheetData>
    <row r="1" spans="1:5" x14ac:dyDescent="0.25">
      <c r="A1" s="619">
        <f>Title!B12</f>
        <v>0</v>
      </c>
      <c r="E1" s="166" t="str">
        <f>'75'!E1</f>
        <v>For The Year Ended</v>
      </c>
    </row>
    <row r="2" spans="1:5" ht="13" thickBot="1" x14ac:dyDescent="0.3">
      <c r="A2" t="s">
        <v>8</v>
      </c>
      <c r="C2" s="1"/>
      <c r="E2" s="165">
        <f>Title!F37</f>
        <v>45657</v>
      </c>
    </row>
    <row r="3" spans="1:5" ht="13" x14ac:dyDescent="0.3">
      <c r="A3" s="895" t="s">
        <v>1308</v>
      </c>
      <c r="B3" s="895"/>
      <c r="C3" s="895"/>
      <c r="D3" s="895"/>
      <c r="E3" s="895"/>
    </row>
    <row r="4" spans="1:5" ht="13" x14ac:dyDescent="0.3">
      <c r="A4" s="1112" t="s">
        <v>9</v>
      </c>
      <c r="B4" s="1112"/>
      <c r="C4" s="1112"/>
      <c r="D4" s="1112"/>
      <c r="E4" s="1112"/>
    </row>
    <row r="5" spans="1:5" ht="13" thickBot="1" x14ac:dyDescent="0.3">
      <c r="A5" s="1721"/>
      <c r="B5" s="1721"/>
      <c r="C5" s="1721"/>
      <c r="D5" s="1721"/>
      <c r="E5" s="1721"/>
    </row>
    <row r="6" spans="1:5" x14ac:dyDescent="0.25">
      <c r="A6" s="1722"/>
      <c r="B6" s="1723"/>
      <c r="C6" s="1723"/>
      <c r="D6" s="1723"/>
      <c r="E6" s="1724"/>
    </row>
    <row r="7" spans="1:5" x14ac:dyDescent="0.25">
      <c r="A7" s="1718" t="s">
        <v>77</v>
      </c>
      <c r="B7" s="1719"/>
      <c r="C7" s="1719"/>
      <c r="D7" s="1719"/>
      <c r="E7" s="1720"/>
    </row>
    <row r="8" spans="1:5" x14ac:dyDescent="0.25">
      <c r="A8" s="1718"/>
      <c r="B8" s="1719"/>
      <c r="C8" s="1719"/>
      <c r="D8" s="1719"/>
      <c r="E8" s="1720"/>
    </row>
    <row r="9" spans="1:5" x14ac:dyDescent="0.25">
      <c r="A9" s="1718"/>
      <c r="B9" s="1719"/>
      <c r="C9" s="1719"/>
      <c r="D9" s="1719"/>
      <c r="E9" s="1720"/>
    </row>
    <row r="10" spans="1:5" x14ac:dyDescent="0.25">
      <c r="A10" s="1718" t="s">
        <v>77</v>
      </c>
      <c r="B10" s="1719"/>
      <c r="C10" s="1719"/>
      <c r="D10" s="1719"/>
      <c r="E10" s="1720"/>
    </row>
    <row r="11" spans="1:5" x14ac:dyDescent="0.25">
      <c r="A11" s="1718" t="s">
        <v>77</v>
      </c>
      <c r="B11" s="1719"/>
      <c r="C11" s="1719"/>
      <c r="D11" s="1719"/>
      <c r="E11" s="1720"/>
    </row>
    <row r="12" spans="1:5" x14ac:dyDescent="0.25">
      <c r="A12" s="1718"/>
      <c r="B12" s="1719"/>
      <c r="C12" s="1719"/>
      <c r="D12" s="1719"/>
      <c r="E12" s="1720"/>
    </row>
    <row r="13" spans="1:5" x14ac:dyDescent="0.25">
      <c r="A13" s="1718" t="s">
        <v>77</v>
      </c>
      <c r="B13" s="1719"/>
      <c r="C13" s="1719"/>
      <c r="D13" s="1719"/>
      <c r="E13" s="1720"/>
    </row>
    <row r="14" spans="1:5" x14ac:dyDescent="0.25">
      <c r="A14" s="1718"/>
      <c r="B14" s="1719"/>
      <c r="C14" s="1719"/>
      <c r="D14" s="1719"/>
      <c r="E14" s="1720"/>
    </row>
    <row r="15" spans="1:5" x14ac:dyDescent="0.25">
      <c r="A15" s="1718"/>
      <c r="B15" s="1719"/>
      <c r="C15" s="1719"/>
      <c r="D15" s="1719"/>
      <c r="E15" s="1720"/>
    </row>
    <row r="16" spans="1:5" x14ac:dyDescent="0.25">
      <c r="A16" s="1718"/>
      <c r="B16" s="1719"/>
      <c r="C16" s="1719"/>
      <c r="D16" s="1719"/>
      <c r="E16" s="1720"/>
    </row>
    <row r="17" spans="1:5" x14ac:dyDescent="0.25">
      <c r="A17" s="1718"/>
      <c r="B17" s="1719"/>
      <c r="C17" s="1719"/>
      <c r="D17" s="1719"/>
      <c r="E17" s="1720"/>
    </row>
    <row r="18" spans="1:5" x14ac:dyDescent="0.25">
      <c r="A18" s="1718"/>
      <c r="B18" s="1719"/>
      <c r="C18" s="1719"/>
      <c r="D18" s="1719"/>
      <c r="E18" s="1720"/>
    </row>
    <row r="19" spans="1:5" x14ac:dyDescent="0.25">
      <c r="A19" s="1718"/>
      <c r="B19" s="1719"/>
      <c r="C19" s="1719"/>
      <c r="D19" s="1719"/>
      <c r="E19" s="1720"/>
    </row>
    <row r="20" spans="1:5" x14ac:dyDescent="0.25">
      <c r="A20" s="1718"/>
      <c r="B20" s="1719"/>
      <c r="C20" s="1719"/>
      <c r="D20" s="1719"/>
      <c r="E20" s="1720"/>
    </row>
    <row r="21" spans="1:5" x14ac:dyDescent="0.25">
      <c r="A21" s="1718"/>
      <c r="B21" s="1719"/>
      <c r="C21" s="1719"/>
      <c r="D21" s="1719"/>
      <c r="E21" s="1720"/>
    </row>
    <row r="22" spans="1:5" x14ac:dyDescent="0.25">
      <c r="A22" s="1718"/>
      <c r="B22" s="1719"/>
      <c r="C22" s="1719"/>
      <c r="D22" s="1719"/>
      <c r="E22" s="1720"/>
    </row>
    <row r="23" spans="1:5" x14ac:dyDescent="0.25">
      <c r="A23" s="1718"/>
      <c r="B23" s="1719"/>
      <c r="C23" s="1719"/>
      <c r="D23" s="1719"/>
      <c r="E23" s="1720"/>
    </row>
    <row r="24" spans="1:5" x14ac:dyDescent="0.25">
      <c r="A24" s="1718"/>
      <c r="B24" s="1719"/>
      <c r="C24" s="1719"/>
      <c r="D24" s="1719"/>
      <c r="E24" s="1720"/>
    </row>
    <row r="25" spans="1:5" x14ac:dyDescent="0.25">
      <c r="A25" s="1718"/>
      <c r="B25" s="1719"/>
      <c r="C25" s="1719"/>
      <c r="D25" s="1719"/>
      <c r="E25" s="1720"/>
    </row>
    <row r="26" spans="1:5" x14ac:dyDescent="0.25">
      <c r="A26" s="1718"/>
      <c r="B26" s="1719"/>
      <c r="C26" s="1719"/>
      <c r="D26" s="1719"/>
      <c r="E26" s="1720"/>
    </row>
    <row r="27" spans="1:5" x14ac:dyDescent="0.25">
      <c r="A27" s="1718"/>
      <c r="B27" s="1719"/>
      <c r="C27" s="1719"/>
      <c r="D27" s="1719"/>
      <c r="E27" s="1720"/>
    </row>
    <row r="28" spans="1:5" x14ac:dyDescent="0.25">
      <c r="A28" s="1718"/>
      <c r="B28" s="1719"/>
      <c r="C28" s="1719"/>
      <c r="D28" s="1719"/>
      <c r="E28" s="1720"/>
    </row>
    <row r="29" spans="1:5" x14ac:dyDescent="0.25">
      <c r="A29" s="1718"/>
      <c r="B29" s="1719"/>
      <c r="C29" s="1719"/>
      <c r="D29" s="1719"/>
      <c r="E29" s="1720"/>
    </row>
    <row r="30" spans="1:5" x14ac:dyDescent="0.25">
      <c r="A30" s="1718"/>
      <c r="B30" s="1719"/>
      <c r="C30" s="1719"/>
      <c r="D30" s="1719"/>
      <c r="E30" s="1720"/>
    </row>
    <row r="31" spans="1:5" x14ac:dyDescent="0.25">
      <c r="A31" s="1718"/>
      <c r="B31" s="1719"/>
      <c r="C31" s="1719"/>
      <c r="D31" s="1719"/>
      <c r="E31" s="1720"/>
    </row>
    <row r="32" spans="1:5" x14ac:dyDescent="0.25">
      <c r="A32" s="1718"/>
      <c r="B32" s="1719"/>
      <c r="C32" s="1719"/>
      <c r="D32" s="1719"/>
      <c r="E32" s="1720"/>
    </row>
    <row r="33" spans="1:5" x14ac:dyDescent="0.25">
      <c r="A33" s="1718"/>
      <c r="B33" s="1719"/>
      <c r="C33" s="1719"/>
      <c r="D33" s="1719"/>
      <c r="E33" s="1720"/>
    </row>
    <row r="34" spans="1:5" x14ac:dyDescent="0.25">
      <c r="A34" s="1718"/>
      <c r="B34" s="1719"/>
      <c r="C34" s="1719"/>
      <c r="D34" s="1719"/>
      <c r="E34" s="1720"/>
    </row>
    <row r="35" spans="1:5" x14ac:dyDescent="0.25">
      <c r="A35" s="1718"/>
      <c r="B35" s="1719"/>
      <c r="C35" s="1719"/>
      <c r="D35" s="1719"/>
      <c r="E35" s="1720"/>
    </row>
    <row r="36" spans="1:5" x14ac:dyDescent="0.25">
      <c r="A36" s="1718"/>
      <c r="B36" s="1719"/>
      <c r="C36" s="1719"/>
      <c r="D36" s="1719"/>
      <c r="E36" s="1720"/>
    </row>
    <row r="37" spans="1:5" x14ac:dyDescent="0.25">
      <c r="A37" s="1718"/>
      <c r="B37" s="1719"/>
      <c r="C37" s="1719"/>
      <c r="D37" s="1719"/>
      <c r="E37" s="1720"/>
    </row>
    <row r="38" spans="1:5" x14ac:dyDescent="0.25">
      <c r="A38" s="1718"/>
      <c r="B38" s="1719"/>
      <c r="C38" s="1719"/>
      <c r="D38" s="1719"/>
      <c r="E38" s="1720"/>
    </row>
    <row r="39" spans="1:5" x14ac:dyDescent="0.25">
      <c r="A39" s="1718"/>
      <c r="B39" s="1719"/>
      <c r="C39" s="1719"/>
      <c r="D39" s="1719"/>
      <c r="E39" s="1720"/>
    </row>
    <row r="40" spans="1:5" x14ac:dyDescent="0.25">
      <c r="A40" s="1718"/>
      <c r="B40" s="1719"/>
      <c r="C40" s="1719"/>
      <c r="D40" s="1719"/>
      <c r="E40" s="1720"/>
    </row>
    <row r="41" spans="1:5" x14ac:dyDescent="0.25">
      <c r="A41" s="1718"/>
      <c r="B41" s="1719"/>
      <c r="C41" s="1719"/>
      <c r="D41" s="1719"/>
      <c r="E41" s="1720"/>
    </row>
    <row r="42" spans="1:5" x14ac:dyDescent="0.25">
      <c r="A42" s="1718"/>
      <c r="B42" s="1719"/>
      <c r="C42" s="1719"/>
      <c r="D42" s="1719"/>
      <c r="E42" s="1720"/>
    </row>
    <row r="43" spans="1:5" x14ac:dyDescent="0.25">
      <c r="A43" s="1718"/>
      <c r="B43" s="1719"/>
      <c r="C43" s="1719"/>
      <c r="D43" s="1719"/>
      <c r="E43" s="1720"/>
    </row>
    <row r="44" spans="1:5" x14ac:dyDescent="0.25">
      <c r="A44" s="1718"/>
      <c r="B44" s="1719"/>
      <c r="C44" s="1719"/>
      <c r="D44" s="1719"/>
      <c r="E44" s="1720"/>
    </row>
    <row r="45" spans="1:5" x14ac:dyDescent="0.25">
      <c r="A45" s="1718"/>
      <c r="B45" s="1719"/>
      <c r="C45" s="1719"/>
      <c r="D45" s="1719"/>
      <c r="E45" s="1720"/>
    </row>
    <row r="46" spans="1:5" x14ac:dyDescent="0.25">
      <c r="A46" s="1718"/>
      <c r="B46" s="1719"/>
      <c r="C46" s="1719"/>
      <c r="D46" s="1719"/>
      <c r="E46" s="1720"/>
    </row>
    <row r="47" spans="1:5" x14ac:dyDescent="0.25">
      <c r="A47" s="1718"/>
      <c r="B47" s="1719"/>
      <c r="C47" s="1719"/>
      <c r="D47" s="1719"/>
      <c r="E47" s="1720"/>
    </row>
    <row r="48" spans="1:5" x14ac:dyDescent="0.25">
      <c r="A48" s="1718"/>
      <c r="B48" s="1719"/>
      <c r="C48" s="1719"/>
      <c r="D48" s="1719"/>
      <c r="E48" s="1720"/>
    </row>
    <row r="49" spans="1:5" x14ac:dyDescent="0.25">
      <c r="A49" s="1718"/>
      <c r="B49" s="1719"/>
      <c r="C49" s="1719"/>
      <c r="D49" s="1719"/>
      <c r="E49" s="1720"/>
    </row>
    <row r="50" spans="1:5" x14ac:dyDescent="0.25">
      <c r="A50" s="1718"/>
      <c r="B50" s="1719"/>
      <c r="C50" s="1719"/>
      <c r="D50" s="1719"/>
      <c r="E50" s="1720"/>
    </row>
    <row r="51" spans="1:5" x14ac:dyDescent="0.25">
      <c r="A51" s="1718"/>
      <c r="B51" s="1719"/>
      <c r="C51" s="1719"/>
      <c r="D51" s="1719"/>
      <c r="E51" s="1720"/>
    </row>
    <row r="52" spans="1:5" x14ac:dyDescent="0.25">
      <c r="A52" s="1718"/>
      <c r="B52" s="1719"/>
      <c r="C52" s="1719"/>
      <c r="D52" s="1719"/>
      <c r="E52" s="1720"/>
    </row>
    <row r="53" spans="1:5" x14ac:dyDescent="0.25">
      <c r="A53" s="1718"/>
      <c r="B53" s="1719"/>
      <c r="C53" s="1719"/>
      <c r="D53" s="1719"/>
      <c r="E53" s="1720"/>
    </row>
    <row r="54" spans="1:5" x14ac:dyDescent="0.25">
      <c r="A54" s="1718"/>
      <c r="B54" s="1719"/>
      <c r="C54" s="1719"/>
      <c r="D54" s="1719"/>
      <c r="E54" s="1720"/>
    </row>
  </sheetData>
  <mergeCells count="52">
    <mergeCell ref="A48:E48"/>
    <mergeCell ref="A49:E49"/>
    <mergeCell ref="A24:E24"/>
    <mergeCell ref="A25:E25"/>
    <mergeCell ref="A36:E36"/>
    <mergeCell ref="A28:E28"/>
    <mergeCell ref="A29:E29"/>
    <mergeCell ref="A30:E30"/>
    <mergeCell ref="A31:E31"/>
    <mergeCell ref="A32:E32"/>
    <mergeCell ref="A33:E33"/>
    <mergeCell ref="A34:E34"/>
    <mergeCell ref="A35:E35"/>
    <mergeCell ref="A37:E37"/>
    <mergeCell ref="A38:E38"/>
    <mergeCell ref="A39:E39"/>
    <mergeCell ref="A54:E54"/>
    <mergeCell ref="A50:E50"/>
    <mergeCell ref="A51:E51"/>
    <mergeCell ref="A52:E52"/>
    <mergeCell ref="A53:E53"/>
    <mergeCell ref="A3:E3"/>
    <mergeCell ref="A4:E4"/>
    <mergeCell ref="A5:E5"/>
    <mergeCell ref="A6:E6"/>
    <mergeCell ref="A15:E15"/>
    <mergeCell ref="A11:E11"/>
    <mergeCell ref="A12:E12"/>
    <mergeCell ref="A13:E13"/>
    <mergeCell ref="A14:E14"/>
    <mergeCell ref="A7:E7"/>
    <mergeCell ref="A8:E8"/>
    <mergeCell ref="A9:E9"/>
    <mergeCell ref="A10:E10"/>
    <mergeCell ref="A16:E16"/>
    <mergeCell ref="A17:E17"/>
    <mergeCell ref="A18:E18"/>
    <mergeCell ref="A26:E26"/>
    <mergeCell ref="A27:E27"/>
    <mergeCell ref="A19:E19"/>
    <mergeCell ref="A20:E20"/>
    <mergeCell ref="A21:E21"/>
    <mergeCell ref="A22:E22"/>
    <mergeCell ref="A23:E23"/>
    <mergeCell ref="A40:E40"/>
    <mergeCell ref="A41:E41"/>
    <mergeCell ref="A47:E47"/>
    <mergeCell ref="A42:E42"/>
    <mergeCell ref="A43:E43"/>
    <mergeCell ref="A44:E44"/>
    <mergeCell ref="A45:E45"/>
    <mergeCell ref="A46:E46"/>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3">
    <pageSetUpPr fitToPage="1"/>
  </sheetPr>
  <dimension ref="A1:I361"/>
  <sheetViews>
    <sheetView workbookViewId="0">
      <selection activeCell="F9" sqref="F9:G9"/>
    </sheetView>
  </sheetViews>
  <sheetFormatPr defaultRowHeight="12.5" x14ac:dyDescent="0.25"/>
  <cols>
    <col min="3" max="3" width="12.7265625" customWidth="1"/>
    <col min="8" max="8" width="16" customWidth="1"/>
    <col min="9" max="9" width="13.7265625" customWidth="1"/>
  </cols>
  <sheetData>
    <row r="1" spans="1:9" x14ac:dyDescent="0.25">
      <c r="A1" s="619">
        <f>Title!B12</f>
        <v>0</v>
      </c>
      <c r="B1" s="2"/>
      <c r="C1" s="2"/>
      <c r="D1" s="2"/>
      <c r="E1" s="2"/>
      <c r="F1" s="2"/>
      <c r="G1" s="2"/>
      <c r="H1" s="957" t="str">
        <f>'42'!I1</f>
        <v>For The Year Ended</v>
      </c>
      <c r="I1" s="958"/>
    </row>
    <row r="2" spans="1:9" ht="13" thickBot="1" x14ac:dyDescent="0.3">
      <c r="A2" t="s">
        <v>8</v>
      </c>
      <c r="H2" s="959">
        <f>'42'!I2</f>
        <v>45657</v>
      </c>
      <c r="I2" s="960"/>
    </row>
    <row r="4" spans="1:9" ht="13" x14ac:dyDescent="0.3">
      <c r="A4" s="895" t="s">
        <v>1547</v>
      </c>
      <c r="B4" s="895"/>
      <c r="C4" s="895"/>
      <c r="D4" s="895"/>
      <c r="E4" s="895"/>
      <c r="F4" s="895"/>
      <c r="G4" s="895"/>
      <c r="H4" s="895"/>
      <c r="I4" s="895"/>
    </row>
    <row r="5" spans="1:9" ht="28.5" customHeight="1" x14ac:dyDescent="0.3">
      <c r="A5" s="1320" t="s">
        <v>1549</v>
      </c>
      <c r="B5" s="1320"/>
      <c r="C5" s="1320"/>
      <c r="D5" s="1320"/>
      <c r="E5" s="1320"/>
      <c r="F5" s="1320"/>
      <c r="G5" s="1320"/>
      <c r="H5" s="1320"/>
      <c r="I5" s="1320"/>
    </row>
    <row r="6" spans="1:9" ht="13.5" thickBot="1" x14ac:dyDescent="0.35">
      <c r="A6" s="1102" t="s">
        <v>1548</v>
      </c>
      <c r="B6" s="1102"/>
      <c r="C6" s="1102"/>
      <c r="D6" s="1102"/>
      <c r="E6" s="1102"/>
      <c r="F6" s="1102"/>
      <c r="G6" s="1102"/>
      <c r="H6" s="1102"/>
      <c r="I6" s="1102"/>
    </row>
    <row r="7" spans="1:9" ht="13" thickBot="1" x14ac:dyDescent="0.3">
      <c r="A7" s="1094" t="s">
        <v>2139</v>
      </c>
      <c r="B7" s="1095"/>
      <c r="C7" s="1096"/>
      <c r="D7" s="1095" t="s">
        <v>2140</v>
      </c>
      <c r="E7" s="1096"/>
      <c r="F7" s="1095" t="s">
        <v>2141</v>
      </c>
      <c r="G7" s="1096"/>
      <c r="H7" s="1212" t="s">
        <v>43</v>
      </c>
      <c r="I7" s="1214"/>
    </row>
    <row r="8" spans="1:9" ht="25.5" customHeight="1" thickBot="1" x14ac:dyDescent="0.3">
      <c r="A8" s="1097"/>
      <c r="B8" s="1098"/>
      <c r="C8" s="1099"/>
      <c r="D8" s="1098"/>
      <c r="E8" s="1099"/>
      <c r="F8" s="1098"/>
      <c r="G8" s="1099"/>
      <c r="H8" s="139" t="s">
        <v>1550</v>
      </c>
      <c r="I8" s="68" t="s">
        <v>42</v>
      </c>
    </row>
    <row r="9" spans="1:9" ht="24" customHeight="1" x14ac:dyDescent="0.3">
      <c r="A9" s="1737" t="s">
        <v>777</v>
      </c>
      <c r="B9" s="1643"/>
      <c r="C9" s="1738"/>
      <c r="D9" s="897"/>
      <c r="E9" s="898"/>
      <c r="F9" s="897"/>
      <c r="G9" s="898"/>
      <c r="H9" s="32"/>
      <c r="I9" s="24"/>
    </row>
    <row r="10" spans="1:9" ht="15.65" customHeight="1" x14ac:dyDescent="0.25">
      <c r="A10" s="905" t="s">
        <v>1551</v>
      </c>
      <c r="B10" s="1126"/>
      <c r="C10" s="906"/>
      <c r="D10" s="1070"/>
      <c r="E10" s="1072"/>
      <c r="F10" s="1070"/>
      <c r="G10" s="1072"/>
      <c r="H10" s="362"/>
      <c r="I10" s="234"/>
    </row>
    <row r="11" spans="1:9" ht="15.65" customHeight="1" x14ac:dyDescent="0.25">
      <c r="A11" s="897" t="s">
        <v>1552</v>
      </c>
      <c r="B11" s="981"/>
      <c r="C11" s="898"/>
      <c r="D11" s="1729"/>
      <c r="E11" s="1730"/>
      <c r="F11" s="1729"/>
      <c r="G11" s="1730"/>
      <c r="H11" s="330">
        <f>D11-F11</f>
        <v>0</v>
      </c>
      <c r="I11" s="654" t="str">
        <f>IF(F11&lt;&gt;0,H11/F11," ")</f>
        <v xml:space="preserve"> </v>
      </c>
    </row>
    <row r="12" spans="1:9" ht="15.65" customHeight="1" x14ac:dyDescent="0.25">
      <c r="A12" s="905" t="s">
        <v>1553</v>
      </c>
      <c r="B12" s="1126"/>
      <c r="C12" s="906"/>
      <c r="D12" s="1475"/>
      <c r="E12" s="1477"/>
      <c r="F12" s="1475"/>
      <c r="G12" s="1477"/>
      <c r="H12" s="350">
        <f t="shared" ref="H12:H19" si="0">D12-F12</f>
        <v>0</v>
      </c>
      <c r="I12" s="655" t="str">
        <f t="shared" ref="I12:I20" si="1">IF(F12&lt;&gt;0,H12/F12," ")</f>
        <v xml:space="preserve"> </v>
      </c>
    </row>
    <row r="13" spans="1:9" ht="15.65" customHeight="1" x14ac:dyDescent="0.25">
      <c r="A13" s="897" t="s">
        <v>1554</v>
      </c>
      <c r="B13" s="981"/>
      <c r="C13" s="898"/>
      <c r="D13" s="1729"/>
      <c r="E13" s="1730"/>
      <c r="F13" s="1729"/>
      <c r="G13" s="1730"/>
      <c r="H13" s="330">
        <f t="shared" si="0"/>
        <v>0</v>
      </c>
      <c r="I13" s="654" t="str">
        <f t="shared" si="1"/>
        <v xml:space="preserve"> </v>
      </c>
    </row>
    <row r="14" spans="1:9" ht="15.65" customHeight="1" x14ac:dyDescent="0.25">
      <c r="A14" s="905" t="s">
        <v>1555</v>
      </c>
      <c r="B14" s="1126"/>
      <c r="C14" s="906"/>
      <c r="D14" s="1475"/>
      <c r="E14" s="1477"/>
      <c r="F14" s="1475"/>
      <c r="G14" s="1477"/>
      <c r="H14" s="350">
        <f t="shared" si="0"/>
        <v>0</v>
      </c>
      <c r="I14" s="655" t="str">
        <f t="shared" si="1"/>
        <v xml:space="preserve"> </v>
      </c>
    </row>
    <row r="15" spans="1:9" ht="15.65" customHeight="1" x14ac:dyDescent="0.25">
      <c r="A15" s="897" t="s">
        <v>1556</v>
      </c>
      <c r="B15" s="981"/>
      <c r="C15" s="898"/>
      <c r="D15" s="1729"/>
      <c r="E15" s="1730"/>
      <c r="F15" s="1729"/>
      <c r="G15" s="1730"/>
      <c r="H15" s="330">
        <f t="shared" si="0"/>
        <v>0</v>
      </c>
      <c r="I15" s="654" t="str">
        <f t="shared" si="1"/>
        <v xml:space="preserve"> </v>
      </c>
    </row>
    <row r="16" spans="1:9" ht="15.65" customHeight="1" x14ac:dyDescent="0.25">
      <c r="A16" s="905" t="s">
        <v>1579</v>
      </c>
      <c r="B16" s="1126"/>
      <c r="C16" s="906"/>
      <c r="D16" s="1475"/>
      <c r="E16" s="1477"/>
      <c r="F16" s="1475"/>
      <c r="G16" s="1477"/>
      <c r="H16" s="350">
        <f t="shared" si="0"/>
        <v>0</v>
      </c>
      <c r="I16" s="655" t="str">
        <f t="shared" si="1"/>
        <v xml:space="preserve"> </v>
      </c>
    </row>
    <row r="17" spans="1:9" ht="15.65" customHeight="1" x14ac:dyDescent="0.25">
      <c r="A17" s="897" t="s">
        <v>1580</v>
      </c>
      <c r="B17" s="981"/>
      <c r="C17" s="898"/>
      <c r="D17" s="1729"/>
      <c r="E17" s="1730"/>
      <c r="F17" s="1729"/>
      <c r="G17" s="1730"/>
      <c r="H17" s="330">
        <f t="shared" si="0"/>
        <v>0</v>
      </c>
      <c r="I17" s="654" t="str">
        <f t="shared" si="1"/>
        <v xml:space="preserve"> </v>
      </c>
    </row>
    <row r="18" spans="1:9" ht="15.65" customHeight="1" x14ac:dyDescent="0.25">
      <c r="A18" s="905" t="s">
        <v>1581</v>
      </c>
      <c r="B18" s="1126"/>
      <c r="C18" s="906"/>
      <c r="D18" s="1475"/>
      <c r="E18" s="1477"/>
      <c r="F18" s="1475"/>
      <c r="G18" s="1477"/>
      <c r="H18" s="330">
        <f t="shared" si="0"/>
        <v>0</v>
      </c>
      <c r="I18" s="654" t="str">
        <f t="shared" si="1"/>
        <v xml:space="preserve"> </v>
      </c>
    </row>
    <row r="19" spans="1:9" ht="15.65" customHeight="1" thickBot="1" x14ac:dyDescent="0.3">
      <c r="A19" s="905" t="s">
        <v>1582</v>
      </c>
      <c r="B19" s="1126"/>
      <c r="C19" s="906"/>
      <c r="D19" s="1735"/>
      <c r="E19" s="1736"/>
      <c r="F19" s="1735"/>
      <c r="G19" s="1736"/>
      <c r="H19" s="333">
        <f t="shared" si="0"/>
        <v>0</v>
      </c>
      <c r="I19" s="656" t="str">
        <f t="shared" si="1"/>
        <v xml:space="preserve"> </v>
      </c>
    </row>
    <row r="20" spans="1:9" ht="15.65" customHeight="1" thickBot="1" x14ac:dyDescent="0.35">
      <c r="A20" s="903" t="s">
        <v>303</v>
      </c>
      <c r="B20" s="1130"/>
      <c r="C20" s="904"/>
      <c r="D20" s="1186">
        <f>SUM(D11:E19)</f>
        <v>0</v>
      </c>
      <c r="E20" s="1187"/>
      <c r="F20" s="1186">
        <f>SUM(F11:G19)</f>
        <v>0</v>
      </c>
      <c r="G20" s="1187"/>
      <c r="H20" s="333">
        <f>SUM(H11:H19)</f>
        <v>0</v>
      </c>
      <c r="I20" s="31" t="str">
        <f t="shared" si="1"/>
        <v xml:space="preserve"> </v>
      </c>
    </row>
    <row r="21" spans="1:9" x14ac:dyDescent="0.25">
      <c r="A21" s="1150" t="s">
        <v>1583</v>
      </c>
      <c r="B21" s="1151"/>
      <c r="C21" s="1152"/>
      <c r="D21" s="1611"/>
      <c r="E21" s="1612"/>
      <c r="F21" s="1611"/>
      <c r="G21" s="1612"/>
      <c r="H21" s="1614"/>
      <c r="I21" s="1739"/>
    </row>
    <row r="22" spans="1:9" ht="10.5" customHeight="1" x14ac:dyDescent="0.25">
      <c r="A22" s="1106"/>
      <c r="B22" s="1107"/>
      <c r="C22" s="1108"/>
      <c r="D22" s="1395"/>
      <c r="E22" s="1397"/>
      <c r="F22" s="1395"/>
      <c r="G22" s="1397"/>
      <c r="H22" s="1144"/>
      <c r="I22" s="1132"/>
    </row>
    <row r="23" spans="1:9" ht="15.65" customHeight="1" x14ac:dyDescent="0.25">
      <c r="A23" s="905" t="s">
        <v>1551</v>
      </c>
      <c r="B23" s="1126"/>
      <c r="C23" s="906"/>
      <c r="D23" s="1475"/>
      <c r="E23" s="1477"/>
      <c r="F23" s="1475"/>
      <c r="G23" s="1477"/>
      <c r="H23" s="331">
        <f>D23-F23</f>
        <v>0</v>
      </c>
      <c r="I23" s="90" t="str">
        <f t="shared" ref="I23:I33" si="2">IF(F23&lt;&gt;0,H23/F23," ")</f>
        <v xml:space="preserve"> </v>
      </c>
    </row>
    <row r="24" spans="1:9" ht="15.65" customHeight="1" x14ac:dyDescent="0.25">
      <c r="A24" s="897" t="s">
        <v>1552</v>
      </c>
      <c r="B24" s="981"/>
      <c r="C24" s="898"/>
      <c r="D24" s="1729"/>
      <c r="E24" s="1730"/>
      <c r="F24" s="1729"/>
      <c r="G24" s="1730"/>
      <c r="H24" s="331">
        <f t="shared" ref="H24:H32" si="3">D24-F24</f>
        <v>0</v>
      </c>
      <c r="I24" s="654" t="str">
        <f t="shared" si="2"/>
        <v xml:space="preserve"> </v>
      </c>
    </row>
    <row r="25" spans="1:9" ht="15.65" customHeight="1" x14ac:dyDescent="0.25">
      <c r="A25" s="905" t="s">
        <v>1553</v>
      </c>
      <c r="B25" s="1126"/>
      <c r="C25" s="906"/>
      <c r="D25" s="1475"/>
      <c r="E25" s="1477"/>
      <c r="F25" s="1475"/>
      <c r="G25" s="1477"/>
      <c r="H25" s="331">
        <f t="shared" si="3"/>
        <v>0</v>
      </c>
      <c r="I25" s="654" t="str">
        <f t="shared" si="2"/>
        <v xml:space="preserve"> </v>
      </c>
    </row>
    <row r="26" spans="1:9" ht="15.65" customHeight="1" x14ac:dyDescent="0.25">
      <c r="A26" s="897" t="s">
        <v>1554</v>
      </c>
      <c r="B26" s="981"/>
      <c r="C26" s="898"/>
      <c r="D26" s="1729"/>
      <c r="E26" s="1730"/>
      <c r="F26" s="1729"/>
      <c r="G26" s="1730"/>
      <c r="H26" s="331">
        <f t="shared" si="3"/>
        <v>0</v>
      </c>
      <c r="I26" s="654" t="str">
        <f t="shared" si="2"/>
        <v xml:space="preserve"> </v>
      </c>
    </row>
    <row r="27" spans="1:9" ht="15.65" customHeight="1" x14ac:dyDescent="0.25">
      <c r="A27" s="905" t="s">
        <v>1555</v>
      </c>
      <c r="B27" s="1126"/>
      <c r="C27" s="906"/>
      <c r="D27" s="1475"/>
      <c r="E27" s="1477"/>
      <c r="F27" s="1475"/>
      <c r="G27" s="1477"/>
      <c r="H27" s="331">
        <f t="shared" si="3"/>
        <v>0</v>
      </c>
      <c r="I27" s="654" t="str">
        <f t="shared" si="2"/>
        <v xml:space="preserve"> </v>
      </c>
    </row>
    <row r="28" spans="1:9" ht="15.65" customHeight="1" x14ac:dyDescent="0.25">
      <c r="A28" s="897" t="s">
        <v>1556</v>
      </c>
      <c r="B28" s="981"/>
      <c r="C28" s="898"/>
      <c r="D28" s="1729"/>
      <c r="E28" s="1730"/>
      <c r="F28" s="1729"/>
      <c r="G28" s="1730"/>
      <c r="H28" s="331">
        <f t="shared" si="3"/>
        <v>0</v>
      </c>
      <c r="I28" s="654" t="str">
        <f t="shared" si="2"/>
        <v xml:space="preserve"> </v>
      </c>
    </row>
    <row r="29" spans="1:9" ht="15.65" customHeight="1" x14ac:dyDescent="0.25">
      <c r="A29" s="905" t="s">
        <v>1579</v>
      </c>
      <c r="B29" s="1126"/>
      <c r="C29" s="906"/>
      <c r="D29" s="1475"/>
      <c r="E29" s="1477"/>
      <c r="F29" s="1475"/>
      <c r="G29" s="1477"/>
      <c r="H29" s="331">
        <f t="shared" si="3"/>
        <v>0</v>
      </c>
      <c r="I29" s="654" t="str">
        <f t="shared" si="2"/>
        <v xml:space="preserve"> </v>
      </c>
    </row>
    <row r="30" spans="1:9" ht="15.65" customHeight="1" x14ac:dyDescent="0.25">
      <c r="A30" s="897" t="s">
        <v>1580</v>
      </c>
      <c r="B30" s="981"/>
      <c r="C30" s="898"/>
      <c r="D30" s="1729"/>
      <c r="E30" s="1730"/>
      <c r="F30" s="1729"/>
      <c r="G30" s="1730"/>
      <c r="H30" s="331">
        <f t="shared" si="3"/>
        <v>0</v>
      </c>
      <c r="I30" s="654" t="str">
        <f t="shared" si="2"/>
        <v xml:space="preserve"> </v>
      </c>
    </row>
    <row r="31" spans="1:9" ht="15.65" customHeight="1" x14ac:dyDescent="0.25">
      <c r="A31" s="905" t="s">
        <v>1581</v>
      </c>
      <c r="B31" s="1126"/>
      <c r="C31" s="906"/>
      <c r="D31" s="1475"/>
      <c r="E31" s="1477"/>
      <c r="F31" s="1475"/>
      <c r="G31" s="1477"/>
      <c r="H31" s="331">
        <f t="shared" si="3"/>
        <v>0</v>
      </c>
      <c r="I31" s="654" t="str">
        <f t="shared" si="2"/>
        <v xml:space="preserve"> </v>
      </c>
    </row>
    <row r="32" spans="1:9" ht="15.65" customHeight="1" thickBot="1" x14ac:dyDescent="0.3">
      <c r="A32" s="905" t="s">
        <v>1582</v>
      </c>
      <c r="B32" s="1126"/>
      <c r="C32" s="906"/>
      <c r="D32" s="1727"/>
      <c r="E32" s="1734"/>
      <c r="F32" s="1727"/>
      <c r="G32" s="1734"/>
      <c r="H32" s="332">
        <f t="shared" si="3"/>
        <v>0</v>
      </c>
      <c r="I32" s="657" t="str">
        <f t="shared" si="2"/>
        <v xml:space="preserve"> </v>
      </c>
    </row>
    <row r="33" spans="1:9" ht="15.65" customHeight="1" thickBot="1" x14ac:dyDescent="0.35">
      <c r="A33" s="903" t="s">
        <v>303</v>
      </c>
      <c r="B33" s="1130"/>
      <c r="C33" s="904"/>
      <c r="D33" s="1186">
        <f>SUM(D24:E32)</f>
        <v>0</v>
      </c>
      <c r="E33" s="1187"/>
      <c r="F33" s="1186">
        <f>SUM(F24:G32)</f>
        <v>0</v>
      </c>
      <c r="G33" s="1187"/>
      <c r="H33" s="333">
        <f>SUM(H23:H32)</f>
        <v>0</v>
      </c>
      <c r="I33" s="31" t="str">
        <f t="shared" si="2"/>
        <v xml:space="preserve"> </v>
      </c>
    </row>
    <row r="34" spans="1:9" x14ac:dyDescent="0.25">
      <c r="A34" s="909" t="s">
        <v>1584</v>
      </c>
      <c r="B34" s="895"/>
      <c r="C34" s="910"/>
      <c r="D34" s="1611"/>
      <c r="E34" s="1612"/>
      <c r="F34" s="1611"/>
      <c r="G34" s="1612"/>
      <c r="H34" s="1614"/>
      <c r="I34" s="1739"/>
    </row>
    <row r="35" spans="1:9" ht="9.75" customHeight="1" x14ac:dyDescent="0.25">
      <c r="A35" s="909"/>
      <c r="B35" s="895"/>
      <c r="C35" s="910"/>
      <c r="D35" s="1395"/>
      <c r="E35" s="1397"/>
      <c r="F35" s="1395"/>
      <c r="G35" s="1397"/>
      <c r="H35" s="1144"/>
      <c r="I35" s="1132"/>
    </row>
    <row r="36" spans="1:9" ht="15.65" customHeight="1" x14ac:dyDescent="0.25">
      <c r="A36" s="905" t="s">
        <v>1585</v>
      </c>
      <c r="B36" s="1126"/>
      <c r="C36" s="906"/>
      <c r="D36" s="1070"/>
      <c r="E36" s="1072"/>
      <c r="F36" s="1070"/>
      <c r="G36" s="1072"/>
      <c r="H36" s="363"/>
      <c r="I36" s="109"/>
    </row>
    <row r="37" spans="1:9" ht="15.65" customHeight="1" x14ac:dyDescent="0.25">
      <c r="A37" s="905" t="s">
        <v>1551</v>
      </c>
      <c r="B37" s="1126"/>
      <c r="C37" s="906"/>
      <c r="D37" s="1070"/>
      <c r="E37" s="1072"/>
      <c r="F37" s="1070"/>
      <c r="G37" s="1072"/>
      <c r="H37" s="363"/>
      <c r="I37" s="109"/>
    </row>
    <row r="38" spans="1:9" ht="15.65" customHeight="1" x14ac:dyDescent="0.25">
      <c r="A38" s="907" t="s">
        <v>1552</v>
      </c>
      <c r="B38" s="1127"/>
      <c r="C38" s="908"/>
      <c r="D38" s="1732"/>
      <c r="E38" s="1733"/>
      <c r="F38" s="1732"/>
      <c r="G38" s="1733"/>
      <c r="H38" s="331">
        <f>D38-F38</f>
        <v>0</v>
      </c>
      <c r="I38" s="654" t="str">
        <f t="shared" ref="I38:I47" si="4">IF(F38&lt;&gt;0,H38/F38," ")</f>
        <v xml:space="preserve"> </v>
      </c>
    </row>
    <row r="39" spans="1:9" ht="15.65" customHeight="1" x14ac:dyDescent="0.25">
      <c r="A39" s="897" t="s">
        <v>1553</v>
      </c>
      <c r="B39" s="981"/>
      <c r="C39" s="898"/>
      <c r="D39" s="1729"/>
      <c r="E39" s="1730"/>
      <c r="F39" s="1729"/>
      <c r="G39" s="1730"/>
      <c r="H39" s="331">
        <f t="shared" ref="H39:H45" si="5">D39-F39</f>
        <v>0</v>
      </c>
      <c r="I39" s="654" t="str">
        <f t="shared" si="4"/>
        <v xml:space="preserve"> </v>
      </c>
    </row>
    <row r="40" spans="1:9" ht="15.65" customHeight="1" x14ac:dyDescent="0.25">
      <c r="A40" s="905" t="s">
        <v>1554</v>
      </c>
      <c r="B40" s="1126"/>
      <c r="C40" s="906"/>
      <c r="D40" s="1475"/>
      <c r="E40" s="1477"/>
      <c r="F40" s="1475"/>
      <c r="G40" s="1477"/>
      <c r="H40" s="331">
        <f t="shared" si="5"/>
        <v>0</v>
      </c>
      <c r="I40" s="654" t="str">
        <f t="shared" si="4"/>
        <v xml:space="preserve"> </v>
      </c>
    </row>
    <row r="41" spans="1:9" ht="15.65" customHeight="1" x14ac:dyDescent="0.25">
      <c r="A41" s="897" t="s">
        <v>1555</v>
      </c>
      <c r="B41" s="981"/>
      <c r="C41" s="898"/>
      <c r="D41" s="1729"/>
      <c r="E41" s="1730"/>
      <c r="F41" s="1729"/>
      <c r="G41" s="1730"/>
      <c r="H41" s="331">
        <f t="shared" si="5"/>
        <v>0</v>
      </c>
      <c r="I41" s="654" t="str">
        <f t="shared" si="4"/>
        <v xml:space="preserve"> </v>
      </c>
    </row>
    <row r="42" spans="1:9" ht="15.65" customHeight="1" x14ac:dyDescent="0.25">
      <c r="A42" s="905" t="s">
        <v>1556</v>
      </c>
      <c r="B42" s="1126"/>
      <c r="C42" s="906"/>
      <c r="D42" s="1475"/>
      <c r="E42" s="1477"/>
      <c r="F42" s="1475"/>
      <c r="G42" s="1477"/>
      <c r="H42" s="331">
        <f t="shared" si="5"/>
        <v>0</v>
      </c>
      <c r="I42" s="654" t="str">
        <f t="shared" si="4"/>
        <v xml:space="preserve"> </v>
      </c>
    </row>
    <row r="43" spans="1:9" ht="15.65" customHeight="1" x14ac:dyDescent="0.25">
      <c r="A43" s="897" t="s">
        <v>1579</v>
      </c>
      <c r="B43" s="981"/>
      <c r="C43" s="898"/>
      <c r="D43" s="1729"/>
      <c r="E43" s="1730"/>
      <c r="F43" s="1729"/>
      <c r="G43" s="1731"/>
      <c r="H43" s="322">
        <f t="shared" si="5"/>
        <v>0</v>
      </c>
      <c r="I43" s="654" t="str">
        <f t="shared" si="4"/>
        <v xml:space="preserve"> </v>
      </c>
    </row>
    <row r="44" spans="1:9" ht="15.65" customHeight="1" x14ac:dyDescent="0.25">
      <c r="A44" s="905" t="s">
        <v>1580</v>
      </c>
      <c r="B44" s="1126"/>
      <c r="C44" s="906"/>
      <c r="D44" s="1475"/>
      <c r="E44" s="1477"/>
      <c r="F44" s="1475"/>
      <c r="G44" s="1476"/>
      <c r="H44" s="322">
        <f t="shared" si="5"/>
        <v>0</v>
      </c>
      <c r="I44" s="654" t="str">
        <f t="shared" si="4"/>
        <v xml:space="preserve"> </v>
      </c>
    </row>
    <row r="45" spans="1:9" ht="15.65" customHeight="1" x14ac:dyDescent="0.25">
      <c r="A45" s="897" t="s">
        <v>1581</v>
      </c>
      <c r="B45" s="981"/>
      <c r="C45" s="898"/>
      <c r="D45" s="1729"/>
      <c r="E45" s="1730"/>
      <c r="F45" s="1729"/>
      <c r="G45" s="1731"/>
      <c r="H45" s="322">
        <f t="shared" si="5"/>
        <v>0</v>
      </c>
      <c r="I45" s="654" t="str">
        <f t="shared" si="4"/>
        <v xml:space="preserve"> </v>
      </c>
    </row>
    <row r="46" spans="1:9" ht="15.65" customHeight="1" thickBot="1" x14ac:dyDescent="0.3">
      <c r="A46" s="905" t="s">
        <v>1582</v>
      </c>
      <c r="B46" s="1126"/>
      <c r="C46" s="906"/>
      <c r="D46" s="1727"/>
      <c r="E46" s="1728"/>
      <c r="F46" s="1727"/>
      <c r="G46" s="1728"/>
      <c r="H46" s="274">
        <f>D46-F46</f>
        <v>0</v>
      </c>
      <c r="I46" s="657" t="str">
        <f t="shared" si="4"/>
        <v xml:space="preserve"> </v>
      </c>
    </row>
    <row r="47" spans="1:9" ht="23.25" customHeight="1" thickBot="1" x14ac:dyDescent="0.3">
      <c r="A47" s="645" t="s">
        <v>1586</v>
      </c>
      <c r="B47" s="646"/>
      <c r="C47" s="647"/>
      <c r="D47" s="1725">
        <f>SUM(D38:E46)</f>
        <v>0</v>
      </c>
      <c r="E47" s="1726"/>
      <c r="F47" s="1725">
        <f>SUM(F38:G46)</f>
        <v>0</v>
      </c>
      <c r="G47" s="1726"/>
      <c r="H47" s="650">
        <f>SUM(H38:H46)</f>
        <v>0</v>
      </c>
      <c r="I47" s="651" t="str">
        <f t="shared" si="4"/>
        <v xml:space="preserve"> </v>
      </c>
    </row>
    <row r="48" spans="1:9" ht="11.25" customHeight="1" x14ac:dyDescent="0.25">
      <c r="A48" s="648"/>
      <c r="B48" s="648"/>
      <c r="C48" s="648"/>
      <c r="D48" s="649"/>
      <c r="E48" s="649"/>
      <c r="F48" s="649"/>
      <c r="G48" s="649"/>
      <c r="H48" s="649"/>
      <c r="I48" s="152"/>
    </row>
    <row r="49" spans="1:9" x14ac:dyDescent="0.25">
      <c r="A49" s="32"/>
      <c r="B49" s="32"/>
      <c r="C49" s="32"/>
      <c r="D49" s="364"/>
      <c r="E49" s="364"/>
      <c r="F49" s="364"/>
      <c r="G49" s="364"/>
      <c r="H49" s="364"/>
      <c r="I49" s="32"/>
    </row>
    <row r="50" spans="1:9" x14ac:dyDescent="0.25">
      <c r="A50" s="32"/>
      <c r="B50" s="32"/>
      <c r="C50" s="32"/>
      <c r="D50" s="364"/>
      <c r="E50" s="364"/>
      <c r="F50" s="364"/>
      <c r="G50" s="364"/>
      <c r="H50" s="364"/>
      <c r="I50" s="32"/>
    </row>
    <row r="51" spans="1:9" x14ac:dyDescent="0.25">
      <c r="A51" s="32"/>
      <c r="B51" s="32"/>
      <c r="C51" s="32"/>
      <c r="D51" s="364"/>
      <c r="E51" s="364"/>
      <c r="F51" s="364"/>
      <c r="G51" s="364"/>
      <c r="H51" s="364"/>
      <c r="I51" s="32"/>
    </row>
    <row r="52" spans="1:9" x14ac:dyDescent="0.25">
      <c r="A52" s="32"/>
      <c r="B52" s="32"/>
      <c r="C52" s="32"/>
      <c r="D52" s="364"/>
      <c r="E52" s="364"/>
      <c r="F52" s="364"/>
      <c r="G52" s="364"/>
      <c r="H52" s="364"/>
      <c r="I52" s="32"/>
    </row>
    <row r="53" spans="1:9" x14ac:dyDescent="0.25">
      <c r="A53" s="32"/>
      <c r="B53" s="32"/>
      <c r="C53" s="32"/>
      <c r="D53" s="32"/>
      <c r="E53" s="32"/>
      <c r="F53" s="32"/>
      <c r="G53" s="32"/>
      <c r="H53" s="32"/>
      <c r="I53" s="32"/>
    </row>
    <row r="54" spans="1:9" x14ac:dyDescent="0.25">
      <c r="A54" s="32"/>
      <c r="B54" s="32"/>
      <c r="C54" s="32"/>
      <c r="D54" s="32"/>
      <c r="E54" s="32"/>
      <c r="F54" s="32"/>
      <c r="G54" s="32"/>
      <c r="H54" s="32"/>
      <c r="I54" s="32"/>
    </row>
    <row r="55" spans="1:9" x14ac:dyDescent="0.25">
      <c r="A55" s="32"/>
      <c r="B55" s="32"/>
      <c r="C55" s="32"/>
      <c r="D55" s="32"/>
      <c r="E55" s="32"/>
      <c r="F55" s="32"/>
      <c r="G55" s="32"/>
      <c r="H55" s="32"/>
      <c r="I55" s="32"/>
    </row>
    <row r="56" spans="1:9" x14ac:dyDescent="0.25">
      <c r="A56" s="32"/>
      <c r="B56" s="32"/>
      <c r="C56" s="32"/>
      <c r="D56" s="32"/>
      <c r="E56" s="32"/>
      <c r="F56" s="32"/>
      <c r="G56" s="32"/>
      <c r="H56" s="32"/>
      <c r="I56" s="32"/>
    </row>
    <row r="57" spans="1:9" x14ac:dyDescent="0.25">
      <c r="A57" s="32"/>
      <c r="B57" s="32"/>
      <c r="C57" s="32"/>
      <c r="D57" s="32"/>
      <c r="E57" s="32"/>
      <c r="F57" s="32"/>
      <c r="G57" s="32"/>
      <c r="H57" s="32"/>
      <c r="I57" s="32"/>
    </row>
    <row r="58" spans="1:9" x14ac:dyDescent="0.25">
      <c r="A58" s="32"/>
      <c r="B58" s="32"/>
      <c r="C58" s="32"/>
      <c r="D58" s="32"/>
      <c r="E58" s="32"/>
      <c r="F58" s="32"/>
      <c r="G58" s="32"/>
      <c r="H58" s="32"/>
      <c r="I58" s="32"/>
    </row>
    <row r="59" spans="1:9" x14ac:dyDescent="0.25">
      <c r="A59" s="32"/>
      <c r="B59" s="32"/>
      <c r="C59" s="32"/>
      <c r="D59" s="32"/>
      <c r="E59" s="32"/>
      <c r="F59" s="32"/>
      <c r="G59" s="32"/>
      <c r="H59" s="32"/>
      <c r="I59" s="32"/>
    </row>
    <row r="60" spans="1:9" x14ac:dyDescent="0.25">
      <c r="A60" s="32"/>
      <c r="B60" s="32"/>
      <c r="C60" s="32"/>
      <c r="D60" s="32"/>
      <c r="E60" s="32"/>
      <c r="F60" s="32"/>
      <c r="G60" s="32"/>
      <c r="H60" s="32"/>
      <c r="I60" s="32"/>
    </row>
    <row r="61" spans="1:9" x14ac:dyDescent="0.25">
      <c r="A61" s="32"/>
      <c r="B61" s="32"/>
      <c r="C61" s="32"/>
      <c r="D61" s="32"/>
      <c r="E61" s="32"/>
      <c r="F61" s="32"/>
      <c r="G61" s="32"/>
      <c r="H61" s="32"/>
      <c r="I61" s="32"/>
    </row>
    <row r="62" spans="1:9" x14ac:dyDescent="0.25">
      <c r="A62" s="32"/>
      <c r="B62" s="32"/>
      <c r="C62" s="32"/>
      <c r="D62" s="32"/>
      <c r="E62" s="32"/>
      <c r="F62" s="32"/>
      <c r="G62" s="32"/>
      <c r="H62" s="32"/>
      <c r="I62" s="32"/>
    </row>
    <row r="63" spans="1:9" x14ac:dyDescent="0.25">
      <c r="A63" s="32"/>
      <c r="B63" s="32"/>
      <c r="C63" s="32"/>
      <c r="D63" s="32"/>
      <c r="E63" s="32"/>
      <c r="F63" s="32"/>
      <c r="G63" s="32"/>
      <c r="H63" s="32"/>
      <c r="I63" s="32"/>
    </row>
    <row r="64" spans="1:9" x14ac:dyDescent="0.25">
      <c r="A64" s="32"/>
      <c r="B64" s="32"/>
      <c r="C64" s="32"/>
      <c r="D64" s="32"/>
      <c r="E64" s="32"/>
      <c r="F64" s="32"/>
      <c r="G64" s="32"/>
      <c r="H64" s="32"/>
      <c r="I64" s="32"/>
    </row>
    <row r="65" spans="1:9" x14ac:dyDescent="0.25">
      <c r="A65" s="32"/>
      <c r="B65" s="32"/>
      <c r="C65" s="32"/>
      <c r="D65" s="32"/>
      <c r="E65" s="32"/>
      <c r="F65" s="32"/>
      <c r="G65" s="32"/>
      <c r="H65" s="32"/>
      <c r="I65" s="32"/>
    </row>
    <row r="66" spans="1:9" x14ac:dyDescent="0.25">
      <c r="A66" s="32"/>
      <c r="B66" s="32"/>
      <c r="C66" s="32"/>
      <c r="D66" s="32"/>
      <c r="E66" s="32"/>
      <c r="F66" s="32"/>
      <c r="G66" s="32"/>
      <c r="H66" s="32"/>
      <c r="I66" s="32"/>
    </row>
    <row r="67" spans="1:9" x14ac:dyDescent="0.25">
      <c r="A67" s="32"/>
      <c r="B67" s="32"/>
      <c r="C67" s="32"/>
      <c r="D67" s="32"/>
      <c r="E67" s="32"/>
      <c r="F67" s="32"/>
      <c r="G67" s="32"/>
      <c r="H67" s="32"/>
      <c r="I67" s="32"/>
    </row>
    <row r="68" spans="1:9" x14ac:dyDescent="0.25">
      <c r="A68" s="32"/>
      <c r="B68" s="32"/>
      <c r="C68" s="32"/>
      <c r="D68" s="32"/>
      <c r="E68" s="32"/>
      <c r="F68" s="32"/>
      <c r="G68" s="32"/>
      <c r="H68" s="32"/>
      <c r="I68" s="32"/>
    </row>
    <row r="69" spans="1:9" x14ac:dyDescent="0.25">
      <c r="A69" s="32"/>
      <c r="B69" s="32"/>
      <c r="C69" s="32"/>
      <c r="D69" s="32"/>
      <c r="E69" s="32"/>
      <c r="F69" s="32"/>
      <c r="G69" s="32"/>
      <c r="H69" s="32"/>
      <c r="I69" s="32"/>
    </row>
    <row r="70" spans="1:9" x14ac:dyDescent="0.25">
      <c r="A70" s="32"/>
      <c r="B70" s="32"/>
      <c r="C70" s="32"/>
      <c r="D70" s="32"/>
      <c r="E70" s="32"/>
      <c r="F70" s="32"/>
      <c r="G70" s="32"/>
      <c r="H70" s="32"/>
      <c r="I70" s="32"/>
    </row>
    <row r="71" spans="1:9" x14ac:dyDescent="0.25">
      <c r="A71" s="32"/>
      <c r="B71" s="32"/>
      <c r="C71" s="32"/>
      <c r="D71" s="32"/>
      <c r="E71" s="32"/>
      <c r="F71" s="32"/>
      <c r="G71" s="32"/>
      <c r="H71" s="32"/>
      <c r="I71" s="32"/>
    </row>
    <row r="72" spans="1:9" x14ac:dyDescent="0.25">
      <c r="A72" s="32"/>
      <c r="B72" s="32"/>
      <c r="C72" s="32"/>
      <c r="D72" s="32"/>
      <c r="E72" s="32"/>
      <c r="F72" s="32"/>
      <c r="G72" s="32"/>
      <c r="H72" s="32"/>
      <c r="I72" s="32"/>
    </row>
    <row r="73" spans="1:9" x14ac:dyDescent="0.25">
      <c r="A73" s="32"/>
      <c r="B73" s="32"/>
      <c r="C73" s="32"/>
      <c r="D73" s="32"/>
      <c r="E73" s="32"/>
      <c r="F73" s="32"/>
      <c r="G73" s="32"/>
      <c r="H73" s="32"/>
      <c r="I73" s="32"/>
    </row>
    <row r="74" spans="1:9" x14ac:dyDescent="0.25">
      <c r="A74" s="32"/>
      <c r="B74" s="32"/>
      <c r="C74" s="32"/>
      <c r="D74" s="32"/>
      <c r="E74" s="32"/>
      <c r="F74" s="32"/>
      <c r="G74" s="32"/>
      <c r="H74" s="32"/>
      <c r="I74" s="32"/>
    </row>
    <row r="75" spans="1:9" x14ac:dyDescent="0.25">
      <c r="A75" s="32"/>
      <c r="B75" s="32"/>
      <c r="C75" s="32"/>
      <c r="D75" s="32"/>
      <c r="E75" s="32"/>
      <c r="F75" s="32"/>
      <c r="G75" s="32"/>
      <c r="H75" s="32"/>
      <c r="I75" s="32"/>
    </row>
    <row r="76" spans="1:9" x14ac:dyDescent="0.25">
      <c r="A76" s="32"/>
      <c r="B76" s="32"/>
      <c r="C76" s="32"/>
      <c r="D76" s="32"/>
      <c r="E76" s="32"/>
      <c r="F76" s="32"/>
      <c r="G76" s="32"/>
      <c r="H76" s="32"/>
      <c r="I76" s="32"/>
    </row>
    <row r="77" spans="1:9" x14ac:dyDescent="0.25">
      <c r="A77" s="32"/>
      <c r="B77" s="32"/>
      <c r="C77" s="32"/>
      <c r="D77" s="32"/>
      <c r="E77" s="32"/>
      <c r="F77" s="32"/>
      <c r="G77" s="32"/>
      <c r="H77" s="32"/>
      <c r="I77" s="32"/>
    </row>
    <row r="78" spans="1:9" x14ac:dyDescent="0.25">
      <c r="A78" s="32"/>
      <c r="B78" s="32"/>
      <c r="C78" s="32"/>
      <c r="D78" s="32"/>
      <c r="E78" s="32"/>
      <c r="F78" s="32"/>
      <c r="G78" s="32"/>
      <c r="H78" s="32"/>
      <c r="I78" s="32"/>
    </row>
    <row r="79" spans="1:9" x14ac:dyDescent="0.25">
      <c r="A79" s="32"/>
      <c r="B79" s="32"/>
      <c r="C79" s="32"/>
      <c r="D79" s="32"/>
      <c r="E79" s="32"/>
      <c r="F79" s="32"/>
      <c r="G79" s="32"/>
      <c r="H79" s="32"/>
      <c r="I79" s="32"/>
    </row>
    <row r="80" spans="1:9" x14ac:dyDescent="0.25">
      <c r="A80" s="32"/>
      <c r="B80" s="32"/>
      <c r="C80" s="32"/>
      <c r="D80" s="32"/>
      <c r="E80" s="32"/>
      <c r="F80" s="32"/>
      <c r="G80" s="32"/>
      <c r="H80" s="32"/>
      <c r="I80" s="32"/>
    </row>
    <row r="81" spans="1:9" x14ac:dyDescent="0.25">
      <c r="A81" s="32"/>
      <c r="B81" s="32"/>
      <c r="C81" s="32"/>
      <c r="D81" s="32"/>
      <c r="E81" s="32"/>
      <c r="F81" s="32"/>
      <c r="G81" s="32"/>
      <c r="H81" s="32"/>
      <c r="I81" s="32"/>
    </row>
    <row r="82" spans="1:9" x14ac:dyDescent="0.25">
      <c r="A82" s="32"/>
      <c r="B82" s="32"/>
      <c r="C82" s="32"/>
      <c r="D82" s="32"/>
      <c r="E82" s="32"/>
      <c r="F82" s="32"/>
      <c r="G82" s="32"/>
      <c r="H82" s="32"/>
      <c r="I82" s="32"/>
    </row>
    <row r="83" spans="1:9" x14ac:dyDescent="0.25">
      <c r="A83" s="32"/>
      <c r="B83" s="32"/>
      <c r="C83" s="32"/>
      <c r="D83" s="32"/>
      <c r="E83" s="32"/>
      <c r="F83" s="32"/>
      <c r="G83" s="32"/>
      <c r="H83" s="32"/>
      <c r="I83" s="32"/>
    </row>
    <row r="84" spans="1:9" x14ac:dyDescent="0.25">
      <c r="A84" s="32"/>
      <c r="B84" s="32"/>
      <c r="C84" s="32"/>
      <c r="D84" s="32"/>
      <c r="E84" s="32"/>
      <c r="F84" s="32"/>
      <c r="G84" s="32"/>
      <c r="H84" s="32"/>
      <c r="I84" s="32"/>
    </row>
    <row r="85" spans="1:9" x14ac:dyDescent="0.25">
      <c r="A85" s="32"/>
      <c r="B85" s="32"/>
      <c r="C85" s="32"/>
      <c r="D85" s="32"/>
      <c r="E85" s="32"/>
      <c r="F85" s="32"/>
      <c r="G85" s="32"/>
      <c r="H85" s="32"/>
      <c r="I85" s="32"/>
    </row>
    <row r="86" spans="1:9" x14ac:dyDescent="0.25">
      <c r="A86" s="32"/>
      <c r="B86" s="32"/>
      <c r="C86" s="32"/>
      <c r="D86" s="32"/>
      <c r="E86" s="32"/>
      <c r="F86" s="32"/>
      <c r="G86" s="32"/>
      <c r="H86" s="32"/>
      <c r="I86" s="32"/>
    </row>
    <row r="87" spans="1:9" x14ac:dyDescent="0.25">
      <c r="A87" s="32"/>
      <c r="B87" s="32"/>
      <c r="C87" s="32"/>
      <c r="D87" s="32"/>
      <c r="E87" s="32"/>
      <c r="F87" s="32"/>
      <c r="G87" s="32"/>
      <c r="H87" s="32"/>
      <c r="I87" s="32"/>
    </row>
    <row r="88" spans="1:9" x14ac:dyDescent="0.25">
      <c r="A88" s="32"/>
      <c r="B88" s="32"/>
      <c r="C88" s="32"/>
      <c r="D88" s="32"/>
      <c r="E88" s="32"/>
      <c r="F88" s="32"/>
      <c r="G88" s="32"/>
      <c r="H88" s="32"/>
      <c r="I88" s="32"/>
    </row>
    <row r="89" spans="1:9" x14ac:dyDescent="0.25">
      <c r="A89" s="32"/>
      <c r="B89" s="32"/>
      <c r="C89" s="32"/>
      <c r="D89" s="32"/>
      <c r="E89" s="32"/>
      <c r="F89" s="32"/>
      <c r="G89" s="32"/>
      <c r="H89" s="32"/>
      <c r="I89" s="32"/>
    </row>
    <row r="90" spans="1:9" x14ac:dyDescent="0.25">
      <c r="A90" s="32"/>
      <c r="B90" s="32"/>
      <c r="C90" s="32"/>
      <c r="D90" s="32"/>
      <c r="E90" s="32"/>
      <c r="F90" s="32"/>
      <c r="G90" s="32"/>
      <c r="H90" s="32"/>
      <c r="I90" s="32"/>
    </row>
    <row r="91" spans="1:9" x14ac:dyDescent="0.25">
      <c r="A91" s="32"/>
      <c r="B91" s="32"/>
      <c r="C91" s="32"/>
      <c r="D91" s="32"/>
      <c r="E91" s="32"/>
      <c r="F91" s="32"/>
      <c r="G91" s="32"/>
      <c r="H91" s="32"/>
      <c r="I91" s="32"/>
    </row>
    <row r="92" spans="1:9" x14ac:dyDescent="0.25">
      <c r="A92" s="32"/>
      <c r="B92" s="32"/>
      <c r="C92" s="32"/>
      <c r="D92" s="32"/>
      <c r="E92" s="32"/>
      <c r="F92" s="32"/>
      <c r="G92" s="32"/>
      <c r="H92" s="32"/>
      <c r="I92" s="32"/>
    </row>
    <row r="93" spans="1:9" x14ac:dyDescent="0.25">
      <c r="A93" s="32"/>
      <c r="B93" s="32"/>
      <c r="C93" s="32"/>
      <c r="D93" s="32"/>
      <c r="E93" s="32"/>
      <c r="F93" s="32"/>
      <c r="G93" s="32"/>
      <c r="H93" s="32"/>
      <c r="I93" s="32"/>
    </row>
    <row r="94" spans="1:9" x14ac:dyDescent="0.25">
      <c r="A94" s="32"/>
      <c r="B94" s="32"/>
      <c r="C94" s="32"/>
      <c r="D94" s="32"/>
      <c r="E94" s="32"/>
      <c r="F94" s="32"/>
      <c r="G94" s="32"/>
      <c r="H94" s="32"/>
      <c r="I94" s="32"/>
    </row>
    <row r="95" spans="1:9" x14ac:dyDescent="0.25">
      <c r="A95" s="32"/>
      <c r="B95" s="32"/>
      <c r="C95" s="32"/>
      <c r="D95" s="32"/>
      <c r="E95" s="32"/>
      <c r="F95" s="32"/>
      <c r="G95" s="32"/>
      <c r="H95" s="32"/>
      <c r="I95" s="32"/>
    </row>
    <row r="96" spans="1:9" x14ac:dyDescent="0.25">
      <c r="A96" s="32"/>
      <c r="B96" s="32"/>
      <c r="C96" s="32"/>
      <c r="D96" s="32"/>
      <c r="E96" s="32"/>
      <c r="F96" s="32"/>
      <c r="G96" s="32"/>
      <c r="H96" s="32"/>
      <c r="I96" s="32"/>
    </row>
    <row r="97" spans="1:9" x14ac:dyDescent="0.25">
      <c r="A97" s="32"/>
      <c r="B97" s="32"/>
      <c r="C97" s="32"/>
      <c r="D97" s="32"/>
      <c r="E97" s="32"/>
      <c r="F97" s="32"/>
      <c r="G97" s="32"/>
      <c r="H97" s="32"/>
      <c r="I97" s="32"/>
    </row>
    <row r="98" spans="1:9" x14ac:dyDescent="0.25">
      <c r="A98" s="32"/>
      <c r="B98" s="32"/>
      <c r="C98" s="32"/>
      <c r="D98" s="32"/>
      <c r="E98" s="32"/>
      <c r="F98" s="32"/>
      <c r="G98" s="32"/>
      <c r="H98" s="32"/>
      <c r="I98" s="32"/>
    </row>
    <row r="99" spans="1:9" x14ac:dyDescent="0.25">
      <c r="A99" s="32"/>
      <c r="B99" s="32"/>
      <c r="C99" s="32"/>
      <c r="D99" s="32"/>
      <c r="E99" s="32"/>
      <c r="F99" s="32"/>
      <c r="G99" s="32"/>
      <c r="H99" s="32"/>
      <c r="I99" s="32"/>
    </row>
    <row r="100" spans="1:9" x14ac:dyDescent="0.25">
      <c r="A100" s="32"/>
      <c r="B100" s="32"/>
      <c r="C100" s="32"/>
      <c r="D100" s="32"/>
      <c r="E100" s="32"/>
      <c r="F100" s="32"/>
      <c r="G100" s="32"/>
      <c r="H100" s="32"/>
      <c r="I100" s="32"/>
    </row>
    <row r="101" spans="1:9" x14ac:dyDescent="0.25">
      <c r="A101" s="32"/>
      <c r="B101" s="32"/>
      <c r="C101" s="32"/>
      <c r="D101" s="32"/>
      <c r="E101" s="32"/>
      <c r="F101" s="32"/>
      <c r="G101" s="32"/>
      <c r="H101" s="32"/>
      <c r="I101" s="32"/>
    </row>
    <row r="102" spans="1:9" x14ac:dyDescent="0.25">
      <c r="A102" s="32"/>
      <c r="B102" s="32"/>
      <c r="C102" s="32"/>
      <c r="D102" s="32"/>
      <c r="E102" s="32"/>
      <c r="F102" s="32"/>
      <c r="G102" s="32"/>
      <c r="H102" s="32"/>
      <c r="I102" s="32"/>
    </row>
    <row r="103" spans="1:9" x14ac:dyDescent="0.25">
      <c r="A103" s="32"/>
      <c r="B103" s="32"/>
      <c r="C103" s="32"/>
      <c r="D103" s="32"/>
      <c r="E103" s="32"/>
      <c r="F103" s="32"/>
      <c r="G103" s="32"/>
      <c r="H103" s="32"/>
      <c r="I103" s="32"/>
    </row>
    <row r="104" spans="1:9" x14ac:dyDescent="0.25">
      <c r="A104" s="32"/>
      <c r="B104" s="32"/>
      <c r="C104" s="32"/>
      <c r="D104" s="32"/>
      <c r="E104" s="32"/>
      <c r="F104" s="32"/>
      <c r="G104" s="32"/>
      <c r="H104" s="32"/>
      <c r="I104" s="32"/>
    </row>
    <row r="105" spans="1:9" x14ac:dyDescent="0.25">
      <c r="A105" s="32"/>
      <c r="B105" s="32"/>
      <c r="C105" s="32"/>
      <c r="D105" s="32"/>
      <c r="E105" s="32"/>
      <c r="F105" s="32"/>
      <c r="G105" s="32"/>
      <c r="H105" s="32"/>
      <c r="I105" s="32"/>
    </row>
    <row r="106" spans="1:9" x14ac:dyDescent="0.25">
      <c r="A106" s="32"/>
      <c r="B106" s="32"/>
      <c r="C106" s="32"/>
      <c r="D106" s="32"/>
      <c r="E106" s="32"/>
      <c r="F106" s="32"/>
      <c r="G106" s="32"/>
      <c r="H106" s="32"/>
      <c r="I106" s="32"/>
    </row>
    <row r="107" spans="1:9" x14ac:dyDescent="0.25">
      <c r="A107" s="32"/>
      <c r="B107" s="32"/>
      <c r="C107" s="32"/>
      <c r="D107" s="32"/>
      <c r="E107" s="32"/>
      <c r="F107" s="32"/>
      <c r="G107" s="32"/>
      <c r="H107" s="32"/>
      <c r="I107" s="32"/>
    </row>
    <row r="108" spans="1:9" x14ac:dyDescent="0.25">
      <c r="A108" s="32"/>
      <c r="B108" s="32"/>
      <c r="C108" s="32"/>
      <c r="D108" s="32"/>
      <c r="E108" s="32"/>
      <c r="F108" s="32"/>
      <c r="G108" s="32"/>
      <c r="H108" s="32"/>
      <c r="I108" s="32"/>
    </row>
    <row r="109" spans="1:9" x14ac:dyDescent="0.25">
      <c r="A109" s="32"/>
      <c r="B109" s="32"/>
      <c r="C109" s="32"/>
      <c r="D109" s="32"/>
      <c r="E109" s="32"/>
      <c r="F109" s="32"/>
      <c r="G109" s="32"/>
      <c r="H109" s="32"/>
      <c r="I109" s="32"/>
    </row>
    <row r="110" spans="1:9" x14ac:dyDescent="0.25">
      <c r="A110" s="32"/>
      <c r="B110" s="32"/>
      <c r="C110" s="32"/>
      <c r="D110" s="32"/>
      <c r="E110" s="32"/>
      <c r="F110" s="32"/>
      <c r="G110" s="32"/>
      <c r="H110" s="32"/>
      <c r="I110" s="32"/>
    </row>
    <row r="111" spans="1:9" x14ac:dyDescent="0.25">
      <c r="A111" s="32"/>
      <c r="B111" s="32"/>
      <c r="C111" s="32"/>
      <c r="D111" s="32"/>
      <c r="E111" s="32"/>
      <c r="F111" s="32"/>
      <c r="G111" s="32"/>
      <c r="H111" s="32"/>
      <c r="I111" s="32"/>
    </row>
    <row r="112" spans="1:9" x14ac:dyDescent="0.25">
      <c r="A112" s="32"/>
      <c r="B112" s="32"/>
      <c r="C112" s="32"/>
      <c r="D112" s="32"/>
      <c r="E112" s="32"/>
      <c r="F112" s="32"/>
      <c r="G112" s="32"/>
      <c r="H112" s="32"/>
      <c r="I112" s="32"/>
    </row>
    <row r="113" spans="1:9" x14ac:dyDescent="0.25">
      <c r="A113" s="32"/>
      <c r="B113" s="32"/>
      <c r="C113" s="32"/>
      <c r="D113" s="32"/>
      <c r="E113" s="32"/>
      <c r="F113" s="32"/>
      <c r="G113" s="32"/>
      <c r="H113" s="32"/>
      <c r="I113" s="32"/>
    </row>
    <row r="114" spans="1:9" x14ac:dyDescent="0.25">
      <c r="A114" s="32"/>
      <c r="B114" s="32"/>
      <c r="C114" s="32"/>
      <c r="D114" s="32"/>
      <c r="E114" s="32"/>
      <c r="F114" s="32"/>
      <c r="G114" s="32"/>
      <c r="H114" s="32"/>
      <c r="I114" s="32"/>
    </row>
    <row r="115" spans="1:9" x14ac:dyDescent="0.25">
      <c r="A115" s="32"/>
      <c r="B115" s="32"/>
      <c r="C115" s="32"/>
      <c r="D115" s="32"/>
      <c r="E115" s="32"/>
      <c r="F115" s="32"/>
      <c r="G115" s="32"/>
      <c r="H115" s="32"/>
      <c r="I115" s="32"/>
    </row>
    <row r="116" spans="1:9" x14ac:dyDescent="0.25">
      <c r="A116" s="32"/>
      <c r="B116" s="32"/>
      <c r="C116" s="32"/>
      <c r="D116" s="32"/>
      <c r="E116" s="32"/>
      <c r="F116" s="32"/>
      <c r="G116" s="32"/>
      <c r="H116" s="32"/>
      <c r="I116" s="32"/>
    </row>
    <row r="117" spans="1:9" x14ac:dyDescent="0.25">
      <c r="A117" s="32"/>
      <c r="B117" s="32"/>
      <c r="C117" s="32"/>
      <c r="D117" s="32"/>
      <c r="E117" s="32"/>
      <c r="F117" s="32"/>
      <c r="G117" s="32"/>
      <c r="H117" s="32"/>
      <c r="I117" s="32"/>
    </row>
    <row r="118" spans="1:9" x14ac:dyDescent="0.25">
      <c r="A118" s="32"/>
      <c r="B118" s="32"/>
      <c r="C118" s="32"/>
      <c r="D118" s="32"/>
      <c r="E118" s="32"/>
      <c r="F118" s="32"/>
      <c r="G118" s="32"/>
      <c r="H118" s="32"/>
      <c r="I118" s="32"/>
    </row>
    <row r="119" spans="1:9" x14ac:dyDescent="0.25">
      <c r="A119" s="32"/>
      <c r="B119" s="32"/>
      <c r="C119" s="32"/>
      <c r="D119" s="32"/>
      <c r="E119" s="32"/>
      <c r="F119" s="32"/>
      <c r="G119" s="32"/>
      <c r="H119" s="32"/>
      <c r="I119" s="32"/>
    </row>
    <row r="120" spans="1:9" x14ac:dyDescent="0.25">
      <c r="A120" s="32"/>
      <c r="B120" s="32"/>
      <c r="C120" s="32"/>
      <c r="D120" s="32"/>
      <c r="E120" s="32"/>
      <c r="F120" s="32"/>
      <c r="G120" s="32"/>
      <c r="H120" s="32"/>
      <c r="I120" s="32"/>
    </row>
    <row r="121" spans="1:9" x14ac:dyDescent="0.25">
      <c r="A121" s="32"/>
      <c r="B121" s="32"/>
      <c r="C121" s="32"/>
      <c r="D121" s="32"/>
      <c r="E121" s="32"/>
      <c r="F121" s="32"/>
      <c r="G121" s="32"/>
      <c r="H121" s="32"/>
      <c r="I121" s="32"/>
    </row>
    <row r="122" spans="1:9" x14ac:dyDescent="0.25">
      <c r="A122" s="32"/>
      <c r="B122" s="32"/>
      <c r="C122" s="32"/>
      <c r="D122" s="32"/>
      <c r="E122" s="32"/>
      <c r="F122" s="32"/>
      <c r="G122" s="32"/>
      <c r="H122" s="32"/>
      <c r="I122" s="32"/>
    </row>
    <row r="123" spans="1:9" x14ac:dyDescent="0.25">
      <c r="A123" s="32"/>
      <c r="B123" s="32"/>
      <c r="C123" s="32"/>
      <c r="D123" s="32"/>
      <c r="E123" s="32"/>
      <c r="F123" s="32"/>
      <c r="G123" s="32"/>
      <c r="H123" s="32"/>
      <c r="I123" s="32"/>
    </row>
    <row r="124" spans="1:9" x14ac:dyDescent="0.25">
      <c r="A124" s="32"/>
      <c r="B124" s="32"/>
      <c r="C124" s="32"/>
      <c r="D124" s="32"/>
      <c r="E124" s="32"/>
      <c r="F124" s="32"/>
      <c r="G124" s="32"/>
      <c r="H124" s="32"/>
      <c r="I124" s="32"/>
    </row>
    <row r="125" spans="1:9" x14ac:dyDescent="0.25">
      <c r="A125" s="32"/>
      <c r="B125" s="32"/>
      <c r="C125" s="32"/>
      <c r="D125" s="32"/>
      <c r="E125" s="32"/>
      <c r="F125" s="32"/>
      <c r="G125" s="32"/>
      <c r="H125" s="32"/>
      <c r="I125" s="32"/>
    </row>
    <row r="126" spans="1:9" x14ac:dyDescent="0.25">
      <c r="A126" s="32"/>
      <c r="B126" s="32"/>
      <c r="C126" s="32"/>
      <c r="D126" s="32"/>
      <c r="E126" s="32"/>
      <c r="F126" s="32"/>
      <c r="G126" s="32"/>
      <c r="H126" s="32"/>
      <c r="I126" s="32"/>
    </row>
    <row r="127" spans="1:9" x14ac:dyDescent="0.25">
      <c r="A127" s="32"/>
      <c r="B127" s="32"/>
      <c r="C127" s="32"/>
      <c r="D127" s="32"/>
      <c r="E127" s="32"/>
      <c r="F127" s="32"/>
      <c r="G127" s="32"/>
      <c r="H127" s="32"/>
      <c r="I127" s="32"/>
    </row>
    <row r="128" spans="1:9" x14ac:dyDescent="0.25">
      <c r="A128" s="32"/>
      <c r="B128" s="32"/>
      <c r="C128" s="32"/>
      <c r="D128" s="32"/>
      <c r="E128" s="32"/>
      <c r="F128" s="32"/>
      <c r="G128" s="32"/>
      <c r="H128" s="32"/>
      <c r="I128" s="32"/>
    </row>
    <row r="129" spans="1:9" x14ac:dyDescent="0.25">
      <c r="A129" s="32"/>
      <c r="B129" s="32"/>
      <c r="C129" s="32"/>
      <c r="D129" s="32"/>
      <c r="E129" s="32"/>
      <c r="F129" s="32"/>
      <c r="G129" s="32"/>
      <c r="H129" s="32"/>
      <c r="I129" s="32"/>
    </row>
    <row r="130" spans="1:9" x14ac:dyDescent="0.25">
      <c r="A130" s="32"/>
      <c r="B130" s="32"/>
      <c r="C130" s="32"/>
      <c r="D130" s="32"/>
      <c r="E130" s="32"/>
      <c r="F130" s="32"/>
      <c r="G130" s="32"/>
      <c r="H130" s="32"/>
      <c r="I130" s="32"/>
    </row>
    <row r="131" spans="1:9" x14ac:dyDescent="0.25">
      <c r="A131" s="32"/>
      <c r="B131" s="32"/>
      <c r="C131" s="32"/>
      <c r="D131" s="32"/>
      <c r="E131" s="32"/>
      <c r="F131" s="32"/>
      <c r="G131" s="32"/>
      <c r="H131" s="32"/>
      <c r="I131" s="32"/>
    </row>
    <row r="132" spans="1:9" x14ac:dyDescent="0.25">
      <c r="A132" s="32"/>
      <c r="B132" s="32"/>
      <c r="C132" s="32"/>
      <c r="D132" s="32"/>
      <c r="E132" s="32"/>
      <c r="F132" s="32"/>
      <c r="G132" s="32"/>
      <c r="H132" s="32"/>
      <c r="I132" s="32"/>
    </row>
    <row r="133" spans="1:9" x14ac:dyDescent="0.25">
      <c r="A133" s="32"/>
      <c r="B133" s="32"/>
      <c r="C133" s="32"/>
      <c r="D133" s="32"/>
      <c r="E133" s="32"/>
      <c r="F133" s="32"/>
      <c r="G133" s="32"/>
      <c r="H133" s="32"/>
      <c r="I133" s="32"/>
    </row>
    <row r="134" spans="1:9" x14ac:dyDescent="0.25">
      <c r="A134" s="32"/>
      <c r="B134" s="32"/>
      <c r="C134" s="32"/>
      <c r="D134" s="32"/>
      <c r="E134" s="32"/>
      <c r="F134" s="32"/>
      <c r="G134" s="32"/>
      <c r="H134" s="32"/>
      <c r="I134" s="32"/>
    </row>
    <row r="135" spans="1:9" x14ac:dyDescent="0.25">
      <c r="A135" s="32"/>
      <c r="B135" s="32"/>
      <c r="C135" s="32"/>
      <c r="D135" s="32"/>
      <c r="E135" s="32"/>
      <c r="F135" s="32"/>
      <c r="G135" s="32"/>
      <c r="H135" s="32"/>
      <c r="I135" s="32"/>
    </row>
    <row r="136" spans="1:9" x14ac:dyDescent="0.25">
      <c r="A136" s="32"/>
      <c r="B136" s="32"/>
      <c r="C136" s="32"/>
      <c r="D136" s="32"/>
      <c r="E136" s="32"/>
      <c r="F136" s="32"/>
      <c r="G136" s="32"/>
      <c r="H136" s="32"/>
      <c r="I136" s="32"/>
    </row>
    <row r="137" spans="1:9" x14ac:dyDescent="0.25">
      <c r="A137" s="32"/>
      <c r="B137" s="32"/>
      <c r="C137" s="32"/>
      <c r="D137" s="32"/>
      <c r="E137" s="32"/>
      <c r="F137" s="32"/>
      <c r="G137" s="32"/>
      <c r="H137" s="32"/>
      <c r="I137" s="32"/>
    </row>
    <row r="138" spans="1:9" x14ac:dyDescent="0.25">
      <c r="A138" s="32"/>
      <c r="B138" s="32"/>
      <c r="C138" s="32"/>
      <c r="D138" s="32"/>
      <c r="E138" s="32"/>
      <c r="F138" s="32"/>
      <c r="G138" s="32"/>
      <c r="H138" s="32"/>
      <c r="I138" s="32"/>
    </row>
    <row r="139" spans="1:9" x14ac:dyDescent="0.25">
      <c r="A139" s="32"/>
      <c r="B139" s="32"/>
      <c r="C139" s="32"/>
      <c r="D139" s="32"/>
      <c r="E139" s="32"/>
      <c r="F139" s="32"/>
      <c r="G139" s="32"/>
      <c r="H139" s="32"/>
      <c r="I139" s="32"/>
    </row>
    <row r="140" spans="1:9" x14ac:dyDescent="0.25">
      <c r="A140" s="32"/>
      <c r="B140" s="32"/>
      <c r="C140" s="32"/>
      <c r="D140" s="32"/>
      <c r="E140" s="32"/>
      <c r="F140" s="32"/>
      <c r="G140" s="32"/>
      <c r="H140" s="32"/>
      <c r="I140" s="32"/>
    </row>
    <row r="141" spans="1:9" x14ac:dyDescent="0.25">
      <c r="A141" s="32"/>
      <c r="B141" s="32"/>
      <c r="C141" s="32"/>
      <c r="D141" s="32"/>
      <c r="E141" s="32"/>
      <c r="F141" s="32"/>
      <c r="G141" s="32"/>
      <c r="H141" s="32"/>
      <c r="I141" s="32"/>
    </row>
    <row r="142" spans="1:9" x14ac:dyDescent="0.25">
      <c r="A142" s="32"/>
      <c r="B142" s="32"/>
      <c r="C142" s="32"/>
      <c r="D142" s="32"/>
      <c r="E142" s="32"/>
      <c r="F142" s="32"/>
      <c r="G142" s="32"/>
      <c r="H142" s="32"/>
      <c r="I142" s="32"/>
    </row>
    <row r="143" spans="1:9" x14ac:dyDescent="0.25">
      <c r="A143" s="32"/>
      <c r="B143" s="32"/>
      <c r="C143" s="32"/>
      <c r="D143" s="32"/>
      <c r="E143" s="32"/>
      <c r="F143" s="32"/>
      <c r="G143" s="32"/>
      <c r="H143" s="32"/>
      <c r="I143" s="32"/>
    </row>
    <row r="144" spans="1:9" x14ac:dyDescent="0.25">
      <c r="A144" s="32"/>
      <c r="B144" s="32"/>
      <c r="C144" s="32"/>
      <c r="D144" s="32"/>
      <c r="E144" s="32"/>
      <c r="F144" s="32"/>
      <c r="G144" s="32"/>
      <c r="H144" s="32"/>
      <c r="I144" s="32"/>
    </row>
    <row r="145" spans="1:9" x14ac:dyDescent="0.25">
      <c r="A145" s="32"/>
      <c r="B145" s="32"/>
      <c r="C145" s="32"/>
      <c r="D145" s="32"/>
      <c r="E145" s="32"/>
      <c r="F145" s="32"/>
      <c r="G145" s="32"/>
      <c r="H145" s="32"/>
      <c r="I145" s="32"/>
    </row>
    <row r="146" spans="1:9" x14ac:dyDescent="0.25">
      <c r="A146" s="32"/>
      <c r="B146" s="32"/>
      <c r="C146" s="32"/>
      <c r="D146" s="32"/>
      <c r="E146" s="32"/>
      <c r="F146" s="32"/>
      <c r="G146" s="32"/>
      <c r="H146" s="32"/>
      <c r="I146" s="32"/>
    </row>
    <row r="147" spans="1:9" x14ac:dyDescent="0.25">
      <c r="A147" s="32"/>
      <c r="B147" s="32"/>
      <c r="C147" s="32"/>
      <c r="D147" s="32"/>
      <c r="E147" s="32"/>
      <c r="F147" s="32"/>
      <c r="G147" s="32"/>
      <c r="H147" s="32"/>
      <c r="I147" s="32"/>
    </row>
    <row r="148" spans="1:9" x14ac:dyDescent="0.25">
      <c r="A148" s="32"/>
      <c r="B148" s="32"/>
      <c r="C148" s="32"/>
      <c r="D148" s="32"/>
      <c r="E148" s="32"/>
      <c r="F148" s="32"/>
      <c r="G148" s="32"/>
      <c r="H148" s="32"/>
      <c r="I148" s="32"/>
    </row>
    <row r="149" spans="1:9" x14ac:dyDescent="0.25">
      <c r="A149" s="32"/>
      <c r="B149" s="32"/>
      <c r="C149" s="32"/>
      <c r="D149" s="32"/>
      <c r="E149" s="32"/>
      <c r="F149" s="32"/>
      <c r="G149" s="32"/>
      <c r="H149" s="32"/>
      <c r="I149" s="32"/>
    </row>
    <row r="150" spans="1:9" x14ac:dyDescent="0.25">
      <c r="A150" s="32"/>
      <c r="B150" s="32"/>
      <c r="C150" s="32"/>
      <c r="D150" s="32"/>
      <c r="E150" s="32"/>
      <c r="F150" s="32"/>
      <c r="G150" s="32"/>
      <c r="H150" s="32"/>
      <c r="I150" s="32"/>
    </row>
    <row r="151" spans="1:9" x14ac:dyDescent="0.25">
      <c r="A151" s="32"/>
      <c r="B151" s="32"/>
      <c r="C151" s="32"/>
      <c r="D151" s="32"/>
      <c r="E151" s="32"/>
      <c r="F151" s="32"/>
      <c r="G151" s="32"/>
      <c r="H151" s="32"/>
      <c r="I151" s="32"/>
    </row>
    <row r="152" spans="1:9" x14ac:dyDescent="0.25">
      <c r="A152" s="32"/>
      <c r="B152" s="32"/>
      <c r="C152" s="32"/>
      <c r="D152" s="32"/>
      <c r="E152" s="32"/>
      <c r="F152" s="32"/>
      <c r="G152" s="32"/>
      <c r="H152" s="32"/>
      <c r="I152" s="32"/>
    </row>
    <row r="153" spans="1:9" x14ac:dyDescent="0.25">
      <c r="A153" s="32"/>
      <c r="B153" s="32"/>
      <c r="C153" s="32"/>
      <c r="D153" s="32"/>
      <c r="E153" s="32"/>
      <c r="F153" s="32"/>
      <c r="G153" s="32"/>
      <c r="H153" s="32"/>
      <c r="I153" s="32"/>
    </row>
    <row r="154" spans="1:9" x14ac:dyDescent="0.25">
      <c r="A154" s="32"/>
      <c r="B154" s="32"/>
      <c r="C154" s="32"/>
      <c r="D154" s="32"/>
      <c r="E154" s="32"/>
      <c r="F154" s="32"/>
      <c r="G154" s="32"/>
      <c r="H154" s="32"/>
      <c r="I154" s="32"/>
    </row>
    <row r="155" spans="1:9" x14ac:dyDescent="0.25">
      <c r="A155" s="32"/>
      <c r="B155" s="32"/>
      <c r="C155" s="32"/>
      <c r="D155" s="32"/>
      <c r="E155" s="32"/>
      <c r="F155" s="32"/>
      <c r="G155" s="32"/>
      <c r="H155" s="32"/>
      <c r="I155" s="32"/>
    </row>
    <row r="156" spans="1:9" x14ac:dyDescent="0.25">
      <c r="A156" s="32"/>
      <c r="B156" s="32"/>
      <c r="C156" s="32"/>
      <c r="D156" s="32"/>
      <c r="E156" s="32"/>
      <c r="F156" s="32"/>
      <c r="G156" s="32"/>
      <c r="H156" s="32"/>
      <c r="I156" s="32"/>
    </row>
    <row r="157" spans="1:9" x14ac:dyDescent="0.25">
      <c r="A157" s="32"/>
      <c r="B157" s="32"/>
      <c r="C157" s="32"/>
      <c r="D157" s="32"/>
      <c r="E157" s="32"/>
      <c r="F157" s="32"/>
      <c r="G157" s="32"/>
      <c r="H157" s="32"/>
      <c r="I157" s="32"/>
    </row>
    <row r="158" spans="1:9" x14ac:dyDescent="0.25">
      <c r="A158" s="32"/>
      <c r="B158" s="32"/>
      <c r="C158" s="32"/>
      <c r="D158" s="32"/>
      <c r="E158" s="32"/>
      <c r="F158" s="32"/>
      <c r="G158" s="32"/>
      <c r="H158" s="32"/>
      <c r="I158" s="32"/>
    </row>
    <row r="159" spans="1:9" x14ac:dyDescent="0.25">
      <c r="A159" s="32"/>
      <c r="B159" s="32"/>
      <c r="C159" s="32"/>
      <c r="D159" s="32"/>
      <c r="E159" s="32"/>
      <c r="F159" s="32"/>
      <c r="G159" s="32"/>
      <c r="H159" s="32"/>
      <c r="I159" s="32"/>
    </row>
    <row r="160" spans="1:9" x14ac:dyDescent="0.25">
      <c r="A160" s="32"/>
      <c r="B160" s="32"/>
      <c r="C160" s="32"/>
      <c r="D160" s="32"/>
      <c r="E160" s="32"/>
      <c r="F160" s="32"/>
      <c r="G160" s="32"/>
      <c r="H160" s="32"/>
      <c r="I160" s="32"/>
    </row>
    <row r="161" spans="1:9" x14ac:dyDescent="0.25">
      <c r="A161" s="32"/>
      <c r="B161" s="32"/>
      <c r="C161" s="32"/>
      <c r="D161" s="32"/>
      <c r="E161" s="32"/>
      <c r="F161" s="32"/>
      <c r="G161" s="32"/>
      <c r="H161" s="32"/>
      <c r="I161" s="32"/>
    </row>
    <row r="162" spans="1:9" x14ac:dyDescent="0.25">
      <c r="A162" s="32"/>
      <c r="B162" s="32"/>
      <c r="C162" s="32"/>
      <c r="D162" s="32"/>
      <c r="E162" s="32"/>
      <c r="F162" s="32"/>
      <c r="G162" s="32"/>
      <c r="H162" s="32"/>
      <c r="I162" s="32"/>
    </row>
    <row r="163" spans="1:9" x14ac:dyDescent="0.25">
      <c r="A163" s="32"/>
      <c r="B163" s="32"/>
      <c r="C163" s="32"/>
      <c r="D163" s="32"/>
      <c r="E163" s="32"/>
      <c r="F163" s="32"/>
      <c r="G163" s="32"/>
      <c r="H163" s="32"/>
      <c r="I163" s="32"/>
    </row>
    <row r="164" spans="1:9" x14ac:dyDescent="0.25">
      <c r="A164" s="32"/>
      <c r="B164" s="32"/>
      <c r="C164" s="32"/>
      <c r="D164" s="32"/>
      <c r="E164" s="32"/>
      <c r="F164" s="32"/>
      <c r="G164" s="32"/>
      <c r="H164" s="32"/>
      <c r="I164" s="32"/>
    </row>
    <row r="165" spans="1:9" x14ac:dyDescent="0.25">
      <c r="A165" s="32"/>
      <c r="B165" s="32"/>
      <c r="C165" s="32"/>
      <c r="D165" s="32"/>
      <c r="E165" s="32"/>
      <c r="F165" s="32"/>
      <c r="G165" s="32"/>
      <c r="H165" s="32"/>
      <c r="I165" s="32"/>
    </row>
    <row r="166" spans="1:9" x14ac:dyDescent="0.25">
      <c r="A166" s="32"/>
      <c r="B166" s="32"/>
      <c r="C166" s="32"/>
      <c r="D166" s="32"/>
      <c r="E166" s="32"/>
      <c r="F166" s="32"/>
      <c r="G166" s="32"/>
      <c r="H166" s="32"/>
      <c r="I166" s="32"/>
    </row>
    <row r="167" spans="1:9" x14ac:dyDescent="0.25">
      <c r="A167" s="32"/>
      <c r="B167" s="32"/>
      <c r="C167" s="32"/>
      <c r="D167" s="32"/>
      <c r="E167" s="32"/>
      <c r="F167" s="32"/>
      <c r="G167" s="32"/>
      <c r="H167" s="32"/>
      <c r="I167" s="32"/>
    </row>
    <row r="168" spans="1:9" x14ac:dyDescent="0.25">
      <c r="A168" s="32"/>
      <c r="B168" s="32"/>
      <c r="C168" s="32"/>
      <c r="D168" s="32"/>
      <c r="E168" s="32"/>
      <c r="F168" s="32"/>
      <c r="G168" s="32"/>
      <c r="H168" s="32"/>
      <c r="I168" s="32"/>
    </row>
    <row r="169" spans="1:9" x14ac:dyDescent="0.25">
      <c r="A169" s="32"/>
      <c r="B169" s="32"/>
      <c r="C169" s="32"/>
      <c r="D169" s="32"/>
      <c r="E169" s="32"/>
      <c r="F169" s="32"/>
      <c r="G169" s="32"/>
      <c r="H169" s="32"/>
      <c r="I169" s="32"/>
    </row>
    <row r="170" spans="1:9" x14ac:dyDescent="0.25">
      <c r="A170" s="32"/>
      <c r="B170" s="32"/>
      <c r="C170" s="32"/>
      <c r="D170" s="32"/>
      <c r="E170" s="32"/>
      <c r="F170" s="32"/>
      <c r="G170" s="32"/>
      <c r="H170" s="32"/>
      <c r="I170" s="32"/>
    </row>
    <row r="171" spans="1:9" x14ac:dyDescent="0.25">
      <c r="A171" s="32"/>
      <c r="B171" s="32"/>
      <c r="C171" s="32"/>
      <c r="D171" s="32"/>
      <c r="E171" s="32"/>
      <c r="F171" s="32"/>
      <c r="G171" s="32"/>
      <c r="H171" s="32"/>
      <c r="I171" s="32"/>
    </row>
    <row r="172" spans="1:9" x14ac:dyDescent="0.25">
      <c r="A172" s="32"/>
      <c r="B172" s="32"/>
      <c r="C172" s="32"/>
      <c r="D172" s="32"/>
      <c r="E172" s="32"/>
      <c r="F172" s="32"/>
      <c r="G172" s="32"/>
      <c r="H172" s="32"/>
      <c r="I172" s="32"/>
    </row>
    <row r="173" spans="1:9" x14ac:dyDescent="0.25">
      <c r="A173" s="32"/>
      <c r="B173" s="32"/>
      <c r="C173" s="32"/>
      <c r="D173" s="32"/>
      <c r="E173" s="32"/>
      <c r="F173" s="32"/>
      <c r="G173" s="32"/>
      <c r="H173" s="32"/>
      <c r="I173" s="32"/>
    </row>
    <row r="174" spans="1:9" x14ac:dyDescent="0.25">
      <c r="A174" s="32"/>
      <c r="B174" s="32"/>
      <c r="C174" s="32"/>
      <c r="D174" s="32"/>
      <c r="E174" s="32"/>
      <c r="F174" s="32"/>
      <c r="G174" s="32"/>
      <c r="H174" s="32"/>
      <c r="I174" s="32"/>
    </row>
    <row r="175" spans="1:9" x14ac:dyDescent="0.25">
      <c r="A175" s="32"/>
      <c r="B175" s="32"/>
      <c r="C175" s="32"/>
      <c r="D175" s="32"/>
      <c r="E175" s="32"/>
      <c r="F175" s="32"/>
      <c r="G175" s="32"/>
      <c r="H175" s="32"/>
      <c r="I175" s="32"/>
    </row>
    <row r="176" spans="1:9" x14ac:dyDescent="0.25">
      <c r="A176" s="32"/>
      <c r="B176" s="32"/>
      <c r="C176" s="32"/>
      <c r="D176" s="32"/>
      <c r="E176" s="32"/>
      <c r="F176" s="32"/>
      <c r="G176" s="32"/>
      <c r="H176" s="32"/>
      <c r="I176" s="32"/>
    </row>
    <row r="177" spans="1:9" x14ac:dyDescent="0.25">
      <c r="A177" s="32"/>
      <c r="B177" s="32"/>
      <c r="C177" s="32"/>
      <c r="D177" s="32"/>
      <c r="E177" s="32"/>
      <c r="F177" s="32"/>
      <c r="G177" s="32"/>
      <c r="H177" s="32"/>
      <c r="I177" s="32"/>
    </row>
    <row r="178" spans="1:9" x14ac:dyDescent="0.25">
      <c r="A178" s="32"/>
      <c r="B178" s="32"/>
      <c r="C178" s="32"/>
      <c r="D178" s="32"/>
      <c r="E178" s="32"/>
      <c r="F178" s="32"/>
      <c r="G178" s="32"/>
      <c r="H178" s="32"/>
      <c r="I178" s="32"/>
    </row>
    <row r="179" spans="1:9" x14ac:dyDescent="0.25">
      <c r="A179" s="32"/>
      <c r="B179" s="32"/>
      <c r="C179" s="32"/>
      <c r="D179" s="32"/>
      <c r="E179" s="32"/>
      <c r="F179" s="32"/>
      <c r="G179" s="32"/>
      <c r="H179" s="32"/>
      <c r="I179" s="32"/>
    </row>
    <row r="180" spans="1:9" x14ac:dyDescent="0.25">
      <c r="A180" s="32"/>
      <c r="B180" s="32"/>
      <c r="C180" s="32"/>
      <c r="D180" s="32"/>
      <c r="E180" s="32"/>
      <c r="F180" s="32"/>
      <c r="G180" s="32"/>
      <c r="H180" s="32"/>
      <c r="I180" s="32"/>
    </row>
    <row r="181" spans="1:9" x14ac:dyDescent="0.25">
      <c r="A181" s="32"/>
      <c r="B181" s="32"/>
      <c r="C181" s="32"/>
      <c r="D181" s="32"/>
      <c r="E181" s="32"/>
      <c r="F181" s="32"/>
      <c r="G181" s="32"/>
      <c r="H181" s="32"/>
      <c r="I181" s="32"/>
    </row>
    <row r="182" spans="1:9" x14ac:dyDescent="0.25">
      <c r="A182" s="32"/>
      <c r="B182" s="32"/>
      <c r="C182" s="32"/>
      <c r="D182" s="32"/>
      <c r="E182" s="32"/>
      <c r="F182" s="32"/>
      <c r="G182" s="32"/>
      <c r="H182" s="32"/>
      <c r="I182" s="32"/>
    </row>
    <row r="183" spans="1:9" x14ac:dyDescent="0.25">
      <c r="A183" s="32"/>
      <c r="B183" s="32"/>
      <c r="C183" s="32"/>
      <c r="D183" s="32"/>
      <c r="E183" s="32"/>
      <c r="F183" s="32"/>
      <c r="G183" s="32"/>
      <c r="H183" s="32"/>
      <c r="I183" s="32"/>
    </row>
    <row r="184" spans="1:9" x14ac:dyDescent="0.25">
      <c r="A184" s="32"/>
      <c r="B184" s="32"/>
      <c r="C184" s="32"/>
      <c r="D184" s="32"/>
      <c r="E184" s="32"/>
      <c r="F184" s="32"/>
      <c r="G184" s="32"/>
      <c r="H184" s="32"/>
      <c r="I184" s="32"/>
    </row>
    <row r="185" spans="1:9" x14ac:dyDescent="0.25">
      <c r="A185" s="32"/>
      <c r="B185" s="32"/>
      <c r="C185" s="32"/>
      <c r="D185" s="32"/>
      <c r="E185" s="32"/>
      <c r="F185" s="32"/>
      <c r="G185" s="32"/>
      <c r="H185" s="32"/>
      <c r="I185" s="32"/>
    </row>
    <row r="186" spans="1:9" x14ac:dyDescent="0.25">
      <c r="A186" s="32"/>
      <c r="B186" s="32"/>
      <c r="C186" s="32"/>
      <c r="D186" s="32"/>
      <c r="E186" s="32"/>
      <c r="F186" s="32"/>
      <c r="G186" s="32"/>
      <c r="H186" s="32"/>
      <c r="I186" s="32"/>
    </row>
    <row r="187" spans="1:9" x14ac:dyDescent="0.25">
      <c r="A187" s="32"/>
      <c r="B187" s="32"/>
      <c r="C187" s="32"/>
      <c r="D187" s="32"/>
      <c r="E187" s="32"/>
      <c r="F187" s="32"/>
      <c r="G187" s="32"/>
      <c r="H187" s="32"/>
      <c r="I187" s="32"/>
    </row>
    <row r="188" spans="1:9" x14ac:dyDescent="0.25">
      <c r="A188" s="32"/>
      <c r="B188" s="32"/>
      <c r="C188" s="32"/>
      <c r="D188" s="32"/>
      <c r="E188" s="32"/>
      <c r="F188" s="32"/>
      <c r="G188" s="32"/>
      <c r="H188" s="32"/>
      <c r="I188" s="32"/>
    </row>
    <row r="189" spans="1:9" x14ac:dyDescent="0.25">
      <c r="A189" s="32"/>
      <c r="B189" s="32"/>
      <c r="C189" s="32"/>
      <c r="D189" s="32"/>
      <c r="E189" s="32"/>
      <c r="F189" s="32"/>
      <c r="G189" s="32"/>
      <c r="H189" s="32"/>
      <c r="I189" s="32"/>
    </row>
    <row r="190" spans="1:9" x14ac:dyDescent="0.25">
      <c r="A190" s="32"/>
      <c r="B190" s="32"/>
      <c r="C190" s="32"/>
      <c r="D190" s="32"/>
      <c r="E190" s="32"/>
      <c r="F190" s="32"/>
      <c r="G190" s="32"/>
      <c r="H190" s="32"/>
      <c r="I190" s="32"/>
    </row>
    <row r="191" spans="1:9" x14ac:dyDescent="0.25">
      <c r="A191" s="32"/>
      <c r="B191" s="32"/>
      <c r="C191" s="32"/>
      <c r="D191" s="32"/>
      <c r="E191" s="32"/>
      <c r="F191" s="32"/>
      <c r="G191" s="32"/>
      <c r="H191" s="32"/>
      <c r="I191" s="32"/>
    </row>
    <row r="192" spans="1:9" x14ac:dyDescent="0.25">
      <c r="A192" s="32"/>
      <c r="B192" s="32"/>
      <c r="C192" s="32"/>
      <c r="D192" s="32"/>
      <c r="E192" s="32"/>
      <c r="F192" s="32"/>
      <c r="G192" s="32"/>
      <c r="H192" s="32"/>
      <c r="I192" s="32"/>
    </row>
    <row r="193" spans="1:9" x14ac:dyDescent="0.25">
      <c r="A193" s="32"/>
      <c r="B193" s="32"/>
      <c r="C193" s="32"/>
      <c r="D193" s="32"/>
      <c r="E193" s="32"/>
      <c r="F193" s="32"/>
      <c r="G193" s="32"/>
      <c r="H193" s="32"/>
      <c r="I193" s="32"/>
    </row>
    <row r="194" spans="1:9" x14ac:dyDescent="0.25">
      <c r="A194" s="32"/>
      <c r="B194" s="32"/>
      <c r="C194" s="32"/>
      <c r="D194" s="32"/>
      <c r="E194" s="32"/>
      <c r="F194" s="32"/>
      <c r="G194" s="32"/>
      <c r="H194" s="32"/>
      <c r="I194" s="32"/>
    </row>
    <row r="195" spans="1:9" x14ac:dyDescent="0.25">
      <c r="A195" s="32"/>
      <c r="B195" s="32"/>
      <c r="C195" s="32"/>
      <c r="D195" s="32"/>
      <c r="E195" s="32"/>
      <c r="F195" s="32"/>
      <c r="G195" s="32"/>
      <c r="H195" s="32"/>
      <c r="I195" s="32"/>
    </row>
    <row r="196" spans="1:9" x14ac:dyDescent="0.25">
      <c r="A196" s="32"/>
      <c r="B196" s="32"/>
      <c r="C196" s="32"/>
      <c r="D196" s="32"/>
      <c r="E196" s="32"/>
      <c r="F196" s="32"/>
      <c r="G196" s="32"/>
      <c r="H196" s="32"/>
      <c r="I196" s="32"/>
    </row>
    <row r="197" spans="1:9" x14ac:dyDescent="0.25">
      <c r="A197" s="32"/>
      <c r="B197" s="32"/>
      <c r="C197" s="32"/>
      <c r="D197" s="32"/>
      <c r="E197" s="32"/>
      <c r="F197" s="32"/>
      <c r="G197" s="32"/>
      <c r="H197" s="32"/>
      <c r="I197" s="32"/>
    </row>
    <row r="198" spans="1:9" x14ac:dyDescent="0.25">
      <c r="A198" s="32"/>
      <c r="B198" s="32"/>
      <c r="C198" s="32"/>
      <c r="D198" s="32"/>
      <c r="E198" s="32"/>
      <c r="F198" s="32"/>
      <c r="G198" s="32"/>
      <c r="H198" s="32"/>
      <c r="I198" s="32"/>
    </row>
    <row r="199" spans="1:9" x14ac:dyDescent="0.25">
      <c r="A199" s="32"/>
      <c r="B199" s="32"/>
      <c r="C199" s="32"/>
      <c r="D199" s="32"/>
      <c r="E199" s="32"/>
      <c r="F199" s="32"/>
      <c r="G199" s="32"/>
      <c r="H199" s="32"/>
      <c r="I199" s="32"/>
    </row>
    <row r="200" spans="1:9" x14ac:dyDescent="0.25">
      <c r="A200" s="32"/>
      <c r="B200" s="32"/>
      <c r="C200" s="32"/>
      <c r="D200" s="32"/>
      <c r="E200" s="32"/>
      <c r="F200" s="32"/>
      <c r="G200" s="32"/>
      <c r="H200" s="32"/>
      <c r="I200" s="32"/>
    </row>
    <row r="201" spans="1:9" x14ac:dyDescent="0.25">
      <c r="A201" s="32"/>
      <c r="B201" s="32"/>
      <c r="C201" s="32"/>
      <c r="D201" s="32"/>
      <c r="E201" s="32"/>
      <c r="F201" s="32"/>
      <c r="G201" s="32"/>
      <c r="H201" s="32"/>
      <c r="I201" s="32"/>
    </row>
    <row r="202" spans="1:9" x14ac:dyDescent="0.25">
      <c r="A202" s="32"/>
      <c r="B202" s="32"/>
      <c r="C202" s="32"/>
      <c r="D202" s="32"/>
      <c r="E202" s="32"/>
      <c r="F202" s="32"/>
      <c r="G202" s="32"/>
      <c r="H202" s="32"/>
      <c r="I202" s="32"/>
    </row>
    <row r="203" spans="1:9" x14ac:dyDescent="0.25">
      <c r="A203" s="32"/>
      <c r="B203" s="32"/>
      <c r="C203" s="32"/>
      <c r="D203" s="32"/>
      <c r="E203" s="32"/>
      <c r="F203" s="32"/>
      <c r="G203" s="32"/>
      <c r="H203" s="32"/>
      <c r="I203" s="32"/>
    </row>
    <row r="204" spans="1:9" x14ac:dyDescent="0.25">
      <c r="A204" s="32"/>
      <c r="B204" s="32"/>
      <c r="C204" s="32"/>
      <c r="D204" s="32"/>
      <c r="E204" s="32"/>
      <c r="F204" s="32"/>
      <c r="G204" s="32"/>
      <c r="H204" s="32"/>
      <c r="I204" s="32"/>
    </row>
    <row r="205" spans="1:9" x14ac:dyDescent="0.25">
      <c r="A205" s="32"/>
      <c r="B205" s="32"/>
      <c r="C205" s="32"/>
      <c r="D205" s="32"/>
      <c r="E205" s="32"/>
      <c r="F205" s="32"/>
      <c r="G205" s="32"/>
      <c r="H205" s="32"/>
      <c r="I205" s="32"/>
    </row>
    <row r="206" spans="1:9" x14ac:dyDescent="0.25">
      <c r="A206" s="32"/>
      <c r="B206" s="32"/>
      <c r="C206" s="32"/>
      <c r="D206" s="32"/>
      <c r="E206" s="32"/>
      <c r="F206" s="32"/>
      <c r="G206" s="32"/>
      <c r="H206" s="32"/>
      <c r="I206" s="32"/>
    </row>
    <row r="207" spans="1:9" x14ac:dyDescent="0.25">
      <c r="A207" s="32"/>
      <c r="B207" s="32"/>
      <c r="C207" s="32"/>
      <c r="D207" s="32"/>
      <c r="E207" s="32"/>
      <c r="F207" s="32"/>
      <c r="G207" s="32"/>
      <c r="H207" s="32"/>
      <c r="I207" s="32"/>
    </row>
    <row r="208" spans="1:9" x14ac:dyDescent="0.25">
      <c r="A208" s="32"/>
      <c r="B208" s="32"/>
      <c r="C208" s="32"/>
      <c r="D208" s="32"/>
      <c r="E208" s="32"/>
      <c r="F208" s="32"/>
      <c r="G208" s="32"/>
      <c r="H208" s="32"/>
      <c r="I208" s="32"/>
    </row>
    <row r="209" spans="1:9" x14ac:dyDescent="0.25">
      <c r="A209" s="32"/>
      <c r="B209" s="32"/>
      <c r="C209" s="32"/>
      <c r="D209" s="32"/>
      <c r="E209" s="32"/>
      <c r="F209" s="32"/>
      <c r="G209" s="32"/>
      <c r="H209" s="32"/>
      <c r="I209" s="32"/>
    </row>
    <row r="210" spans="1:9" x14ac:dyDescent="0.25">
      <c r="A210" s="32"/>
      <c r="B210" s="32"/>
      <c r="C210" s="32"/>
      <c r="D210" s="32"/>
      <c r="E210" s="32"/>
      <c r="F210" s="32"/>
      <c r="G210" s="32"/>
      <c r="H210" s="32"/>
      <c r="I210" s="32"/>
    </row>
    <row r="211" spans="1:9" x14ac:dyDescent="0.25">
      <c r="A211" s="32"/>
      <c r="B211" s="32"/>
      <c r="C211" s="32"/>
      <c r="D211" s="32"/>
      <c r="E211" s="32"/>
      <c r="F211" s="32"/>
      <c r="G211" s="32"/>
      <c r="H211" s="32"/>
      <c r="I211" s="32"/>
    </row>
    <row r="212" spans="1:9" x14ac:dyDescent="0.25">
      <c r="A212" s="32"/>
      <c r="B212" s="32"/>
      <c r="C212" s="32"/>
      <c r="D212" s="32"/>
      <c r="E212" s="32"/>
      <c r="F212" s="32"/>
      <c r="G212" s="32"/>
      <c r="H212" s="32"/>
      <c r="I212" s="32"/>
    </row>
    <row r="213" spans="1:9" x14ac:dyDescent="0.25">
      <c r="A213" s="32"/>
      <c r="B213" s="32"/>
      <c r="C213" s="32"/>
      <c r="D213" s="32"/>
      <c r="E213" s="32"/>
      <c r="F213" s="32"/>
      <c r="G213" s="32"/>
      <c r="H213" s="32"/>
      <c r="I213" s="32"/>
    </row>
    <row r="214" spans="1:9" x14ac:dyDescent="0.25">
      <c r="A214" s="32"/>
      <c r="B214" s="32"/>
      <c r="C214" s="32"/>
      <c r="D214" s="32"/>
      <c r="E214" s="32"/>
      <c r="F214" s="32"/>
      <c r="G214" s="32"/>
      <c r="H214" s="32"/>
      <c r="I214" s="32"/>
    </row>
    <row r="215" spans="1:9" x14ac:dyDescent="0.25">
      <c r="A215" s="32"/>
      <c r="B215" s="32"/>
      <c r="C215" s="32"/>
      <c r="D215" s="32"/>
      <c r="E215" s="32"/>
      <c r="F215" s="32"/>
      <c r="G215" s="32"/>
      <c r="H215" s="32"/>
      <c r="I215" s="32"/>
    </row>
    <row r="216" spans="1:9" x14ac:dyDescent="0.25">
      <c r="A216" s="32"/>
      <c r="B216" s="32"/>
      <c r="C216" s="32"/>
      <c r="D216" s="32"/>
      <c r="E216" s="32"/>
      <c r="F216" s="32"/>
      <c r="G216" s="32"/>
      <c r="H216" s="32"/>
      <c r="I216" s="32"/>
    </row>
    <row r="217" spans="1:9" x14ac:dyDescent="0.25">
      <c r="A217" s="32"/>
      <c r="B217" s="32"/>
      <c r="C217" s="32"/>
      <c r="D217" s="32"/>
      <c r="E217" s="32"/>
      <c r="F217" s="32"/>
      <c r="G217" s="32"/>
      <c r="H217" s="32"/>
      <c r="I217" s="32"/>
    </row>
    <row r="218" spans="1:9" x14ac:dyDescent="0.25">
      <c r="A218" s="32"/>
      <c r="B218" s="32"/>
      <c r="C218" s="32"/>
      <c r="D218" s="32"/>
      <c r="E218" s="32"/>
      <c r="F218" s="32"/>
      <c r="G218" s="32"/>
      <c r="H218" s="32"/>
      <c r="I218" s="32"/>
    </row>
    <row r="219" spans="1:9" x14ac:dyDescent="0.25">
      <c r="A219" s="32"/>
      <c r="B219" s="32"/>
      <c r="C219" s="32"/>
      <c r="D219" s="32"/>
      <c r="E219" s="32"/>
      <c r="F219" s="32"/>
      <c r="G219" s="32"/>
      <c r="H219" s="32"/>
      <c r="I219" s="32"/>
    </row>
    <row r="220" spans="1:9" x14ac:dyDescent="0.25">
      <c r="A220" s="32"/>
      <c r="B220" s="32"/>
      <c r="C220" s="32"/>
      <c r="D220" s="32"/>
      <c r="E220" s="32"/>
      <c r="F220" s="32"/>
      <c r="G220" s="32"/>
      <c r="H220" s="32"/>
      <c r="I220" s="32"/>
    </row>
    <row r="221" spans="1:9" x14ac:dyDescent="0.25">
      <c r="A221" s="32"/>
      <c r="B221" s="32"/>
      <c r="C221" s="32"/>
      <c r="D221" s="32"/>
      <c r="E221" s="32"/>
      <c r="F221" s="32"/>
      <c r="G221" s="32"/>
      <c r="H221" s="32"/>
      <c r="I221" s="32"/>
    </row>
    <row r="222" spans="1:9" x14ac:dyDescent="0.25">
      <c r="A222" s="32"/>
      <c r="B222" s="32"/>
      <c r="C222" s="32"/>
      <c r="D222" s="32"/>
      <c r="E222" s="32"/>
      <c r="F222" s="32"/>
      <c r="G222" s="32"/>
      <c r="H222" s="32"/>
      <c r="I222" s="32"/>
    </row>
    <row r="223" spans="1:9" x14ac:dyDescent="0.25">
      <c r="A223" s="32"/>
      <c r="B223" s="32"/>
      <c r="C223" s="32"/>
      <c r="D223" s="32"/>
      <c r="E223" s="32"/>
      <c r="F223" s="32"/>
      <c r="G223" s="32"/>
      <c r="H223" s="32"/>
      <c r="I223" s="32"/>
    </row>
    <row r="224" spans="1:9" x14ac:dyDescent="0.25">
      <c r="A224" s="32"/>
      <c r="B224" s="32"/>
      <c r="C224" s="32"/>
      <c r="D224" s="32"/>
      <c r="E224" s="32"/>
      <c r="F224" s="32"/>
      <c r="G224" s="32"/>
      <c r="H224" s="32"/>
      <c r="I224" s="32"/>
    </row>
    <row r="225" spans="1:9" x14ac:dyDescent="0.25">
      <c r="A225" s="32"/>
      <c r="B225" s="32"/>
      <c r="C225" s="32"/>
      <c r="D225" s="32"/>
      <c r="E225" s="32"/>
      <c r="F225" s="32"/>
      <c r="G225" s="32"/>
      <c r="H225" s="32"/>
      <c r="I225" s="32"/>
    </row>
    <row r="226" spans="1:9" x14ac:dyDescent="0.25">
      <c r="A226" s="32"/>
      <c r="B226" s="32"/>
      <c r="C226" s="32"/>
      <c r="D226" s="32"/>
      <c r="E226" s="32"/>
      <c r="F226" s="32"/>
      <c r="G226" s="32"/>
      <c r="H226" s="32"/>
      <c r="I226" s="32"/>
    </row>
    <row r="227" spans="1:9" x14ac:dyDescent="0.25">
      <c r="A227" s="32"/>
      <c r="B227" s="32"/>
      <c r="C227" s="32"/>
      <c r="D227" s="32"/>
      <c r="E227" s="32"/>
      <c r="F227" s="32"/>
      <c r="G227" s="32"/>
      <c r="H227" s="32"/>
      <c r="I227" s="32"/>
    </row>
    <row r="228" spans="1:9" x14ac:dyDescent="0.25">
      <c r="A228" s="32"/>
      <c r="B228" s="32"/>
      <c r="C228" s="32"/>
      <c r="D228" s="32"/>
      <c r="E228" s="32"/>
      <c r="F228" s="32"/>
      <c r="G228" s="32"/>
      <c r="H228" s="32"/>
      <c r="I228" s="32"/>
    </row>
    <row r="229" spans="1:9" x14ac:dyDescent="0.25">
      <c r="A229" s="32"/>
      <c r="B229" s="32"/>
      <c r="C229" s="32"/>
      <c r="D229" s="32"/>
      <c r="E229" s="32"/>
      <c r="F229" s="32"/>
      <c r="G229" s="32"/>
      <c r="H229" s="32"/>
      <c r="I229" s="32"/>
    </row>
    <row r="230" spans="1:9" x14ac:dyDescent="0.25">
      <c r="A230" s="32"/>
      <c r="B230" s="32"/>
      <c r="C230" s="32"/>
      <c r="D230" s="32"/>
      <c r="E230" s="32"/>
      <c r="F230" s="32"/>
      <c r="G230" s="32"/>
      <c r="H230" s="32"/>
      <c r="I230" s="32"/>
    </row>
    <row r="231" spans="1:9" x14ac:dyDescent="0.25">
      <c r="A231" s="32"/>
      <c r="B231" s="32"/>
      <c r="C231" s="32"/>
      <c r="D231" s="32"/>
      <c r="E231" s="32"/>
      <c r="F231" s="32"/>
      <c r="G231" s="32"/>
      <c r="H231" s="32"/>
      <c r="I231" s="32"/>
    </row>
    <row r="232" spans="1:9" x14ac:dyDescent="0.25">
      <c r="A232" s="32"/>
      <c r="B232" s="32"/>
      <c r="C232" s="32"/>
      <c r="D232" s="32"/>
      <c r="E232" s="32"/>
      <c r="F232" s="32"/>
      <c r="G232" s="32"/>
      <c r="H232" s="32"/>
      <c r="I232" s="32"/>
    </row>
    <row r="233" spans="1:9" x14ac:dyDescent="0.25">
      <c r="A233" s="32"/>
      <c r="B233" s="32"/>
      <c r="C233" s="32"/>
      <c r="D233" s="32"/>
      <c r="E233" s="32"/>
      <c r="F233" s="32"/>
      <c r="G233" s="32"/>
      <c r="H233" s="32"/>
      <c r="I233" s="32"/>
    </row>
    <row r="234" spans="1:9" x14ac:dyDescent="0.25">
      <c r="A234" s="32"/>
      <c r="B234" s="32"/>
      <c r="C234" s="32"/>
      <c r="D234" s="32"/>
      <c r="E234" s="32"/>
      <c r="F234" s="32"/>
      <c r="G234" s="32"/>
      <c r="H234" s="32"/>
      <c r="I234" s="32"/>
    </row>
    <row r="235" spans="1:9" x14ac:dyDescent="0.25">
      <c r="A235" s="32"/>
      <c r="B235" s="32"/>
      <c r="C235" s="32"/>
      <c r="D235" s="32"/>
      <c r="E235" s="32"/>
      <c r="F235" s="32"/>
      <c r="G235" s="32"/>
      <c r="H235" s="32"/>
      <c r="I235" s="32"/>
    </row>
    <row r="236" spans="1:9" x14ac:dyDescent="0.25">
      <c r="A236" s="32"/>
      <c r="B236" s="32"/>
      <c r="C236" s="32"/>
      <c r="D236" s="32"/>
      <c r="E236" s="32"/>
      <c r="F236" s="32"/>
      <c r="G236" s="32"/>
      <c r="H236" s="32"/>
      <c r="I236" s="32"/>
    </row>
    <row r="237" spans="1:9" x14ac:dyDescent="0.25">
      <c r="A237" s="32"/>
      <c r="B237" s="32"/>
      <c r="C237" s="32"/>
      <c r="D237" s="32"/>
      <c r="E237" s="32"/>
      <c r="F237" s="32"/>
      <c r="G237" s="32"/>
      <c r="H237" s="32"/>
      <c r="I237" s="32"/>
    </row>
    <row r="238" spans="1:9" x14ac:dyDescent="0.25">
      <c r="A238" s="32"/>
      <c r="B238" s="32"/>
      <c r="C238" s="32"/>
      <c r="D238" s="32"/>
      <c r="E238" s="32"/>
      <c r="F238" s="32"/>
      <c r="G238" s="32"/>
      <c r="H238" s="32"/>
      <c r="I238" s="32"/>
    </row>
    <row r="239" spans="1:9" x14ac:dyDescent="0.25">
      <c r="A239" s="32"/>
      <c r="B239" s="32"/>
      <c r="C239" s="32"/>
      <c r="D239" s="32"/>
      <c r="E239" s="32"/>
      <c r="F239" s="32"/>
      <c r="G239" s="32"/>
      <c r="H239" s="32"/>
      <c r="I239" s="32"/>
    </row>
    <row r="240" spans="1:9" x14ac:dyDescent="0.25">
      <c r="A240" s="32"/>
      <c r="B240" s="32"/>
      <c r="C240" s="32"/>
      <c r="D240" s="32"/>
      <c r="E240" s="32"/>
      <c r="F240" s="32"/>
      <c r="G240" s="32"/>
      <c r="H240" s="32"/>
      <c r="I240" s="32"/>
    </row>
    <row r="241" spans="1:9" x14ac:dyDescent="0.25">
      <c r="A241" s="32"/>
      <c r="B241" s="32"/>
      <c r="C241" s="32"/>
      <c r="D241" s="32"/>
      <c r="E241" s="32"/>
      <c r="F241" s="32"/>
      <c r="G241" s="32"/>
      <c r="H241" s="32"/>
      <c r="I241" s="32"/>
    </row>
    <row r="242" spans="1:9" x14ac:dyDescent="0.25">
      <c r="A242" s="32"/>
      <c r="B242" s="32"/>
      <c r="C242" s="32"/>
      <c r="D242" s="32"/>
      <c r="E242" s="32"/>
      <c r="F242" s="32"/>
      <c r="G242" s="32"/>
      <c r="H242" s="32"/>
      <c r="I242" s="32"/>
    </row>
    <row r="243" spans="1:9" x14ac:dyDescent="0.25">
      <c r="A243" s="32"/>
      <c r="B243" s="32"/>
      <c r="C243" s="32"/>
      <c r="D243" s="32"/>
      <c r="E243" s="32"/>
      <c r="F243" s="32"/>
      <c r="G243" s="32"/>
      <c r="H243" s="32"/>
      <c r="I243" s="32"/>
    </row>
    <row r="244" spans="1:9" x14ac:dyDescent="0.25">
      <c r="A244" s="32"/>
      <c r="B244" s="32"/>
      <c r="C244" s="32"/>
      <c r="D244" s="32"/>
      <c r="E244" s="32"/>
      <c r="F244" s="32"/>
      <c r="G244" s="32"/>
      <c r="H244" s="32"/>
      <c r="I244" s="32"/>
    </row>
    <row r="245" spans="1:9" x14ac:dyDescent="0.25">
      <c r="A245" s="32"/>
      <c r="B245" s="32"/>
      <c r="C245" s="32"/>
      <c r="D245" s="32"/>
      <c r="E245" s="32"/>
      <c r="F245" s="32"/>
      <c r="G245" s="32"/>
      <c r="H245" s="32"/>
      <c r="I245" s="32"/>
    </row>
    <row r="246" spans="1:9" x14ac:dyDescent="0.25">
      <c r="A246" s="32"/>
      <c r="B246" s="32"/>
      <c r="C246" s="32"/>
      <c r="D246" s="32"/>
      <c r="E246" s="32"/>
      <c r="F246" s="32"/>
      <c r="G246" s="32"/>
      <c r="H246" s="32"/>
      <c r="I246" s="32"/>
    </row>
    <row r="247" spans="1:9" x14ac:dyDescent="0.25">
      <c r="A247" s="32"/>
      <c r="B247" s="32"/>
      <c r="C247" s="32"/>
      <c r="D247" s="32"/>
      <c r="E247" s="32"/>
      <c r="F247" s="32"/>
      <c r="G247" s="32"/>
      <c r="H247" s="32"/>
      <c r="I247" s="32"/>
    </row>
    <row r="248" spans="1:9" x14ac:dyDescent="0.25">
      <c r="A248" s="32"/>
      <c r="B248" s="32"/>
      <c r="C248" s="32"/>
      <c r="D248" s="32"/>
      <c r="E248" s="32"/>
      <c r="F248" s="32"/>
      <c r="G248" s="32"/>
      <c r="H248" s="32"/>
      <c r="I248" s="32"/>
    </row>
    <row r="249" spans="1:9" x14ac:dyDescent="0.25">
      <c r="A249" s="32"/>
      <c r="B249" s="32"/>
      <c r="C249" s="32"/>
      <c r="D249" s="32"/>
      <c r="E249" s="32"/>
      <c r="F249" s="32"/>
      <c r="G249" s="32"/>
      <c r="H249" s="32"/>
      <c r="I249" s="32"/>
    </row>
    <row r="250" spans="1:9" x14ac:dyDescent="0.25">
      <c r="A250" s="32"/>
      <c r="B250" s="32"/>
      <c r="C250" s="32"/>
      <c r="D250" s="32"/>
      <c r="E250" s="32"/>
      <c r="F250" s="32"/>
      <c r="G250" s="32"/>
      <c r="H250" s="32"/>
      <c r="I250" s="32"/>
    </row>
    <row r="251" spans="1:9" x14ac:dyDescent="0.25">
      <c r="A251" s="32"/>
      <c r="B251" s="32"/>
      <c r="C251" s="32"/>
      <c r="D251" s="32"/>
      <c r="E251" s="32"/>
      <c r="F251" s="32"/>
      <c r="G251" s="32"/>
      <c r="H251" s="32"/>
      <c r="I251" s="32"/>
    </row>
    <row r="252" spans="1:9" x14ac:dyDescent="0.25">
      <c r="A252" s="32"/>
      <c r="B252" s="32"/>
      <c r="C252" s="32"/>
      <c r="D252" s="32"/>
      <c r="E252" s="32"/>
      <c r="F252" s="32"/>
      <c r="G252" s="32"/>
      <c r="H252" s="32"/>
      <c r="I252" s="32"/>
    </row>
    <row r="253" spans="1:9" x14ac:dyDescent="0.25">
      <c r="A253" s="32"/>
      <c r="B253" s="32"/>
      <c r="C253" s="32"/>
      <c r="D253" s="32"/>
      <c r="E253" s="32"/>
      <c r="F253" s="32"/>
      <c r="G253" s="32"/>
      <c r="H253" s="32"/>
      <c r="I253" s="32"/>
    </row>
    <row r="254" spans="1:9" x14ac:dyDescent="0.25">
      <c r="A254" s="32"/>
      <c r="B254" s="32"/>
      <c r="C254" s="32"/>
      <c r="D254" s="32"/>
      <c r="E254" s="32"/>
      <c r="F254" s="32"/>
      <c r="G254" s="32"/>
      <c r="H254" s="32"/>
      <c r="I254" s="32"/>
    </row>
    <row r="255" spans="1:9" x14ac:dyDescent="0.25">
      <c r="A255" s="32"/>
      <c r="B255" s="32"/>
      <c r="C255" s="32"/>
      <c r="D255" s="32"/>
      <c r="E255" s="32"/>
      <c r="F255" s="32"/>
      <c r="G255" s="32"/>
      <c r="H255" s="32"/>
      <c r="I255" s="32"/>
    </row>
    <row r="256" spans="1:9" x14ac:dyDescent="0.25">
      <c r="A256" s="32"/>
      <c r="B256" s="32"/>
      <c r="C256" s="32"/>
      <c r="D256" s="32"/>
      <c r="E256" s="32"/>
      <c r="F256" s="32"/>
      <c r="G256" s="32"/>
      <c r="H256" s="32"/>
      <c r="I256" s="32"/>
    </row>
    <row r="257" spans="1:9" x14ac:dyDescent="0.25">
      <c r="A257" s="32"/>
      <c r="B257" s="32"/>
      <c r="C257" s="32"/>
      <c r="D257" s="32"/>
      <c r="E257" s="32"/>
      <c r="F257" s="32"/>
      <c r="G257" s="32"/>
      <c r="H257" s="32"/>
      <c r="I257" s="32"/>
    </row>
    <row r="258" spans="1:9" x14ac:dyDescent="0.25">
      <c r="A258" s="32"/>
      <c r="B258" s="32"/>
      <c r="C258" s="32"/>
      <c r="D258" s="32"/>
      <c r="E258" s="32"/>
      <c r="F258" s="32"/>
      <c r="G258" s="32"/>
      <c r="H258" s="32"/>
      <c r="I258" s="32"/>
    </row>
    <row r="259" spans="1:9" x14ac:dyDescent="0.25">
      <c r="A259" s="32"/>
      <c r="B259" s="32"/>
      <c r="C259" s="32"/>
      <c r="D259" s="32"/>
      <c r="E259" s="32"/>
      <c r="F259" s="32"/>
      <c r="G259" s="32"/>
      <c r="H259" s="32"/>
      <c r="I259" s="32"/>
    </row>
    <row r="260" spans="1:9" x14ac:dyDescent="0.25">
      <c r="A260" s="32"/>
      <c r="B260" s="32"/>
      <c r="C260" s="32"/>
      <c r="D260" s="32"/>
      <c r="E260" s="32"/>
      <c r="F260" s="32"/>
      <c r="G260" s="32"/>
      <c r="H260" s="32"/>
      <c r="I260" s="32"/>
    </row>
    <row r="261" spans="1:9" x14ac:dyDescent="0.25">
      <c r="A261" s="32"/>
      <c r="B261" s="32"/>
      <c r="C261" s="32"/>
      <c r="D261" s="32"/>
      <c r="E261" s="32"/>
      <c r="F261" s="32"/>
      <c r="G261" s="32"/>
      <c r="H261" s="32"/>
      <c r="I261" s="32"/>
    </row>
    <row r="262" spans="1:9" x14ac:dyDescent="0.25">
      <c r="A262" s="32"/>
      <c r="B262" s="32"/>
      <c r="C262" s="32"/>
      <c r="D262" s="32"/>
      <c r="E262" s="32"/>
      <c r="F262" s="32"/>
      <c r="G262" s="32"/>
      <c r="H262" s="32"/>
      <c r="I262" s="32"/>
    </row>
    <row r="263" spans="1:9" x14ac:dyDescent="0.25">
      <c r="A263" s="32"/>
      <c r="B263" s="32"/>
      <c r="C263" s="32"/>
      <c r="D263" s="32"/>
      <c r="E263" s="32"/>
      <c r="F263" s="32"/>
      <c r="G263" s="32"/>
      <c r="H263" s="32"/>
      <c r="I263" s="32"/>
    </row>
    <row r="264" spans="1:9" x14ac:dyDescent="0.25">
      <c r="A264" s="32"/>
      <c r="B264" s="32"/>
      <c r="C264" s="32"/>
      <c r="D264" s="32"/>
      <c r="E264" s="32"/>
      <c r="F264" s="32"/>
      <c r="G264" s="32"/>
      <c r="H264" s="32"/>
      <c r="I264" s="32"/>
    </row>
    <row r="265" spans="1:9" x14ac:dyDescent="0.25">
      <c r="A265" s="32"/>
      <c r="B265" s="32"/>
      <c r="C265" s="32"/>
      <c r="D265" s="32"/>
      <c r="E265" s="32"/>
      <c r="F265" s="32"/>
      <c r="G265" s="32"/>
      <c r="H265" s="32"/>
      <c r="I265" s="32"/>
    </row>
    <row r="266" spans="1:9" x14ac:dyDescent="0.25">
      <c r="A266" s="32"/>
      <c r="B266" s="32"/>
      <c r="C266" s="32"/>
      <c r="D266" s="32"/>
      <c r="E266" s="32"/>
      <c r="F266" s="32"/>
      <c r="G266" s="32"/>
      <c r="H266" s="32"/>
      <c r="I266" s="32"/>
    </row>
    <row r="267" spans="1:9" x14ac:dyDescent="0.25">
      <c r="A267" s="32"/>
      <c r="B267" s="32"/>
      <c r="C267" s="32"/>
      <c r="D267" s="32"/>
      <c r="E267" s="32"/>
      <c r="F267" s="32"/>
      <c r="G267" s="32"/>
      <c r="H267" s="32"/>
      <c r="I267" s="32"/>
    </row>
    <row r="268" spans="1:9" x14ac:dyDescent="0.25">
      <c r="A268" s="32"/>
      <c r="B268" s="32"/>
      <c r="C268" s="32"/>
      <c r="D268" s="32"/>
      <c r="E268" s="32"/>
      <c r="F268" s="32"/>
      <c r="G268" s="32"/>
      <c r="H268" s="32"/>
      <c r="I268" s="32"/>
    </row>
    <row r="269" spans="1:9" x14ac:dyDescent="0.25">
      <c r="A269" s="32"/>
      <c r="B269" s="32"/>
      <c r="C269" s="32"/>
      <c r="D269" s="32"/>
      <c r="E269" s="32"/>
      <c r="F269" s="32"/>
      <c r="G269" s="32"/>
      <c r="H269" s="32"/>
      <c r="I269" s="32"/>
    </row>
    <row r="270" spans="1:9" x14ac:dyDescent="0.25">
      <c r="A270" s="32"/>
      <c r="B270" s="32"/>
      <c r="C270" s="32"/>
      <c r="D270" s="32"/>
      <c r="E270" s="32"/>
      <c r="F270" s="32"/>
      <c r="G270" s="32"/>
      <c r="H270" s="32"/>
      <c r="I270" s="32"/>
    </row>
    <row r="271" spans="1:9" x14ac:dyDescent="0.25">
      <c r="A271" s="32"/>
      <c r="B271" s="32"/>
      <c r="C271" s="32"/>
      <c r="D271" s="32"/>
      <c r="E271" s="32"/>
      <c r="F271" s="32"/>
      <c r="G271" s="32"/>
      <c r="H271" s="32"/>
      <c r="I271" s="32"/>
    </row>
    <row r="272" spans="1:9" x14ac:dyDescent="0.25">
      <c r="A272" s="32"/>
      <c r="B272" s="32"/>
      <c r="C272" s="32"/>
      <c r="D272" s="32"/>
      <c r="E272" s="32"/>
      <c r="F272" s="32"/>
      <c r="G272" s="32"/>
      <c r="H272" s="32"/>
      <c r="I272" s="32"/>
    </row>
    <row r="273" spans="1:9" x14ac:dyDescent="0.25">
      <c r="A273" s="32"/>
      <c r="B273" s="32"/>
      <c r="C273" s="32"/>
      <c r="D273" s="32"/>
      <c r="E273" s="32"/>
      <c r="F273" s="32"/>
      <c r="G273" s="32"/>
      <c r="H273" s="32"/>
      <c r="I273" s="32"/>
    </row>
    <row r="274" spans="1:9" x14ac:dyDescent="0.25">
      <c r="A274" s="32"/>
      <c r="B274" s="32"/>
      <c r="C274" s="32"/>
      <c r="D274" s="32"/>
      <c r="E274" s="32"/>
      <c r="F274" s="32"/>
      <c r="G274" s="32"/>
      <c r="H274" s="32"/>
      <c r="I274" s="32"/>
    </row>
    <row r="275" spans="1:9" x14ac:dyDescent="0.25">
      <c r="A275" s="32"/>
      <c r="B275" s="32"/>
      <c r="C275" s="32"/>
      <c r="D275" s="32"/>
      <c r="E275" s="32"/>
      <c r="F275" s="32"/>
      <c r="G275" s="32"/>
      <c r="H275" s="32"/>
      <c r="I275" s="32"/>
    </row>
    <row r="276" spans="1:9" x14ac:dyDescent="0.25">
      <c r="A276" s="32"/>
      <c r="B276" s="32"/>
      <c r="C276" s="32"/>
      <c r="D276" s="32"/>
      <c r="E276" s="32"/>
      <c r="F276" s="32"/>
      <c r="G276" s="32"/>
      <c r="H276" s="32"/>
      <c r="I276" s="32"/>
    </row>
    <row r="277" spans="1:9" x14ac:dyDescent="0.25">
      <c r="A277" s="32"/>
      <c r="B277" s="32"/>
      <c r="C277" s="32"/>
      <c r="D277" s="32"/>
      <c r="E277" s="32"/>
      <c r="F277" s="32"/>
      <c r="G277" s="32"/>
      <c r="H277" s="32"/>
      <c r="I277" s="32"/>
    </row>
    <row r="278" spans="1:9" x14ac:dyDescent="0.25">
      <c r="A278" s="32"/>
      <c r="B278" s="32"/>
      <c r="C278" s="32"/>
      <c r="D278" s="32"/>
      <c r="E278" s="32"/>
      <c r="F278" s="32"/>
      <c r="G278" s="32"/>
      <c r="H278" s="32"/>
      <c r="I278" s="32"/>
    </row>
    <row r="279" spans="1:9" x14ac:dyDescent="0.25">
      <c r="A279" s="32"/>
      <c r="B279" s="32"/>
      <c r="C279" s="32"/>
      <c r="D279" s="32"/>
      <c r="E279" s="32"/>
      <c r="F279" s="32"/>
      <c r="G279" s="32"/>
      <c r="H279" s="32"/>
      <c r="I279" s="32"/>
    </row>
    <row r="280" spans="1:9" x14ac:dyDescent="0.25">
      <c r="A280" s="32"/>
      <c r="B280" s="32"/>
      <c r="C280" s="32"/>
      <c r="D280" s="32"/>
      <c r="E280" s="32"/>
      <c r="F280" s="32"/>
      <c r="G280" s="32"/>
      <c r="H280" s="32"/>
      <c r="I280" s="32"/>
    </row>
    <row r="281" spans="1:9" x14ac:dyDescent="0.25">
      <c r="A281" s="32"/>
      <c r="B281" s="32"/>
      <c r="C281" s="32"/>
      <c r="D281" s="32"/>
      <c r="E281" s="32"/>
      <c r="F281" s="32"/>
      <c r="G281" s="32"/>
      <c r="H281" s="32"/>
      <c r="I281" s="32"/>
    </row>
    <row r="282" spans="1:9" x14ac:dyDescent="0.25">
      <c r="A282" s="32"/>
      <c r="B282" s="32"/>
      <c r="C282" s="32"/>
      <c r="D282" s="32"/>
      <c r="E282" s="32"/>
      <c r="F282" s="32"/>
      <c r="G282" s="32"/>
      <c r="H282" s="32"/>
      <c r="I282" s="32"/>
    </row>
    <row r="283" spans="1:9" x14ac:dyDescent="0.25">
      <c r="A283" s="32"/>
      <c r="B283" s="32"/>
      <c r="C283" s="32"/>
      <c r="D283" s="32"/>
      <c r="E283" s="32"/>
      <c r="F283" s="32"/>
      <c r="G283" s="32"/>
      <c r="H283" s="32"/>
      <c r="I283" s="32"/>
    </row>
    <row r="284" spans="1:9" x14ac:dyDescent="0.25">
      <c r="A284" s="32"/>
      <c r="B284" s="32"/>
      <c r="C284" s="32"/>
      <c r="D284" s="32"/>
      <c r="E284" s="32"/>
      <c r="F284" s="32"/>
      <c r="G284" s="32"/>
      <c r="H284" s="32"/>
      <c r="I284" s="32"/>
    </row>
    <row r="285" spans="1:9" x14ac:dyDescent="0.25">
      <c r="A285" s="32"/>
      <c r="B285" s="32"/>
      <c r="C285" s="32"/>
      <c r="D285" s="32"/>
      <c r="E285" s="32"/>
      <c r="F285" s="32"/>
      <c r="G285" s="32"/>
      <c r="H285" s="32"/>
      <c r="I285" s="32"/>
    </row>
    <row r="286" spans="1:9" x14ac:dyDescent="0.25">
      <c r="A286" s="32"/>
      <c r="B286" s="32"/>
      <c r="C286" s="32"/>
      <c r="D286" s="32"/>
      <c r="E286" s="32"/>
      <c r="F286" s="32"/>
      <c r="G286" s="32"/>
      <c r="H286" s="32"/>
      <c r="I286" s="32"/>
    </row>
    <row r="287" spans="1:9" x14ac:dyDescent="0.25">
      <c r="A287" s="32"/>
      <c r="B287" s="32"/>
      <c r="C287" s="32"/>
      <c r="D287" s="32"/>
      <c r="E287" s="32"/>
      <c r="F287" s="32"/>
      <c r="G287" s="32"/>
      <c r="H287" s="32"/>
      <c r="I287" s="32"/>
    </row>
    <row r="288" spans="1:9" x14ac:dyDescent="0.25">
      <c r="A288" s="32"/>
      <c r="B288" s="32"/>
      <c r="C288" s="32"/>
      <c r="D288" s="32"/>
      <c r="E288" s="32"/>
      <c r="F288" s="32"/>
      <c r="G288" s="32"/>
      <c r="H288" s="32"/>
      <c r="I288" s="32"/>
    </row>
    <row r="289" spans="1:9" x14ac:dyDescent="0.25">
      <c r="A289" s="32"/>
      <c r="B289" s="32"/>
      <c r="C289" s="32"/>
      <c r="D289" s="32"/>
      <c r="E289" s="32"/>
      <c r="F289" s="32"/>
      <c r="G289" s="32"/>
      <c r="H289" s="32"/>
      <c r="I289" s="32"/>
    </row>
    <row r="290" spans="1:9" x14ac:dyDescent="0.25">
      <c r="A290" s="32"/>
      <c r="B290" s="32"/>
      <c r="C290" s="32"/>
      <c r="D290" s="32"/>
      <c r="E290" s="32"/>
      <c r="F290" s="32"/>
      <c r="G290" s="32"/>
      <c r="H290" s="32"/>
      <c r="I290" s="32"/>
    </row>
    <row r="291" spans="1:9" x14ac:dyDescent="0.25">
      <c r="A291" s="32"/>
      <c r="B291" s="32"/>
      <c r="C291" s="32"/>
      <c r="D291" s="32"/>
      <c r="E291" s="32"/>
      <c r="F291" s="32"/>
      <c r="G291" s="32"/>
      <c r="H291" s="32"/>
      <c r="I291" s="32"/>
    </row>
    <row r="292" spans="1:9" x14ac:dyDescent="0.25">
      <c r="A292" s="32"/>
      <c r="B292" s="32"/>
      <c r="C292" s="32"/>
      <c r="D292" s="32"/>
      <c r="E292" s="32"/>
      <c r="F292" s="32"/>
      <c r="G292" s="32"/>
      <c r="H292" s="32"/>
      <c r="I292" s="32"/>
    </row>
    <row r="293" spans="1:9" x14ac:dyDescent="0.25">
      <c r="A293" s="32"/>
      <c r="B293" s="32"/>
      <c r="C293" s="32"/>
      <c r="D293" s="32"/>
      <c r="E293" s="32"/>
      <c r="F293" s="32"/>
      <c r="G293" s="32"/>
      <c r="H293" s="32"/>
      <c r="I293" s="32"/>
    </row>
    <row r="294" spans="1:9" x14ac:dyDescent="0.25">
      <c r="A294" s="32"/>
      <c r="B294" s="32"/>
      <c r="C294" s="32"/>
      <c r="D294" s="32"/>
      <c r="E294" s="32"/>
      <c r="F294" s="32"/>
      <c r="G294" s="32"/>
      <c r="H294" s="32"/>
      <c r="I294" s="32"/>
    </row>
    <row r="295" spans="1:9" x14ac:dyDescent="0.25">
      <c r="A295" s="32"/>
      <c r="B295" s="32"/>
      <c r="C295" s="32"/>
      <c r="D295" s="32"/>
      <c r="E295" s="32"/>
      <c r="F295" s="32"/>
      <c r="G295" s="32"/>
      <c r="H295" s="32"/>
      <c r="I295" s="32"/>
    </row>
    <row r="296" spans="1:9" x14ac:dyDescent="0.25">
      <c r="A296" s="32"/>
      <c r="B296" s="32"/>
      <c r="C296" s="32"/>
      <c r="D296" s="32"/>
      <c r="E296" s="32"/>
      <c r="F296" s="32"/>
      <c r="G296" s="32"/>
      <c r="H296" s="32"/>
      <c r="I296" s="32"/>
    </row>
    <row r="297" spans="1:9" x14ac:dyDescent="0.25">
      <c r="A297" s="32"/>
      <c r="B297" s="32"/>
      <c r="C297" s="32"/>
      <c r="D297" s="32"/>
      <c r="E297" s="32"/>
      <c r="F297" s="32"/>
      <c r="G297" s="32"/>
      <c r="H297" s="32"/>
      <c r="I297" s="32"/>
    </row>
    <row r="298" spans="1:9" x14ac:dyDescent="0.25">
      <c r="A298" s="32"/>
      <c r="B298" s="32"/>
      <c r="C298" s="32"/>
      <c r="D298" s="32"/>
      <c r="E298" s="32"/>
      <c r="F298" s="32"/>
      <c r="G298" s="32"/>
      <c r="H298" s="32"/>
      <c r="I298" s="32"/>
    </row>
    <row r="299" spans="1:9" x14ac:dyDescent="0.25">
      <c r="A299" s="32"/>
      <c r="B299" s="32"/>
      <c r="C299" s="32"/>
      <c r="D299" s="32"/>
      <c r="E299" s="32"/>
      <c r="F299" s="32"/>
      <c r="G299" s="32"/>
      <c r="H299" s="32"/>
      <c r="I299" s="32"/>
    </row>
    <row r="300" spans="1:9" x14ac:dyDescent="0.25">
      <c r="A300" s="32"/>
      <c r="B300" s="32"/>
      <c r="C300" s="32"/>
      <c r="D300" s="32"/>
      <c r="E300" s="32"/>
      <c r="F300" s="32"/>
      <c r="G300" s="32"/>
      <c r="H300" s="32"/>
      <c r="I300" s="32"/>
    </row>
    <row r="301" spans="1:9" x14ac:dyDescent="0.25">
      <c r="A301" s="32"/>
      <c r="B301" s="32"/>
      <c r="C301" s="32"/>
      <c r="D301" s="32"/>
      <c r="E301" s="32"/>
      <c r="F301" s="32"/>
      <c r="G301" s="32"/>
      <c r="H301" s="32"/>
      <c r="I301" s="32"/>
    </row>
    <row r="302" spans="1:9" x14ac:dyDescent="0.25">
      <c r="A302" s="32"/>
      <c r="B302" s="32"/>
      <c r="C302" s="32"/>
      <c r="D302" s="32"/>
      <c r="E302" s="32"/>
      <c r="F302" s="32"/>
      <c r="G302" s="32"/>
      <c r="H302" s="32"/>
      <c r="I302" s="32"/>
    </row>
    <row r="303" spans="1:9" x14ac:dyDescent="0.25">
      <c r="A303" s="32"/>
      <c r="B303" s="32"/>
      <c r="C303" s="32"/>
      <c r="D303" s="32"/>
      <c r="E303" s="32"/>
      <c r="F303" s="32"/>
      <c r="G303" s="32"/>
      <c r="H303" s="32"/>
      <c r="I303" s="32"/>
    </row>
    <row r="304" spans="1:9" x14ac:dyDescent="0.25">
      <c r="A304" s="32"/>
      <c r="B304" s="32"/>
      <c r="C304" s="32"/>
      <c r="D304" s="32"/>
      <c r="E304" s="32"/>
      <c r="F304" s="32"/>
      <c r="G304" s="32"/>
      <c r="H304" s="32"/>
      <c r="I304" s="32"/>
    </row>
    <row r="305" spans="1:9" x14ac:dyDescent="0.25">
      <c r="A305" s="32"/>
      <c r="B305" s="32"/>
      <c r="C305" s="32"/>
      <c r="D305" s="32"/>
      <c r="E305" s="32"/>
      <c r="F305" s="32"/>
      <c r="G305" s="32"/>
      <c r="H305" s="32"/>
      <c r="I305" s="32"/>
    </row>
    <row r="306" spans="1:9" x14ac:dyDescent="0.25">
      <c r="A306" s="32"/>
      <c r="B306" s="32"/>
      <c r="C306" s="32"/>
      <c r="D306" s="32"/>
      <c r="E306" s="32"/>
      <c r="F306" s="32"/>
      <c r="G306" s="32"/>
      <c r="H306" s="32"/>
      <c r="I306" s="32"/>
    </row>
    <row r="307" spans="1:9" x14ac:dyDescent="0.25">
      <c r="A307" s="32"/>
      <c r="B307" s="32"/>
      <c r="C307" s="32"/>
      <c r="D307" s="32"/>
      <c r="E307" s="32"/>
      <c r="F307" s="32"/>
      <c r="G307" s="32"/>
      <c r="H307" s="32"/>
      <c r="I307" s="32"/>
    </row>
    <row r="308" spans="1:9" x14ac:dyDescent="0.25">
      <c r="A308" s="32"/>
      <c r="B308" s="32"/>
      <c r="C308" s="32"/>
      <c r="D308" s="32"/>
      <c r="E308" s="32"/>
      <c r="F308" s="32"/>
      <c r="G308" s="32"/>
      <c r="H308" s="32"/>
      <c r="I308" s="32"/>
    </row>
    <row r="309" spans="1:9" x14ac:dyDescent="0.25">
      <c r="A309" s="32"/>
      <c r="B309" s="32"/>
      <c r="C309" s="32"/>
      <c r="D309" s="32"/>
      <c r="E309" s="32"/>
      <c r="F309" s="32"/>
      <c r="G309" s="32"/>
      <c r="H309" s="32"/>
      <c r="I309" s="32"/>
    </row>
    <row r="310" spans="1:9" x14ac:dyDescent="0.25">
      <c r="A310" s="32"/>
      <c r="B310" s="32"/>
      <c r="C310" s="32"/>
      <c r="D310" s="32"/>
      <c r="E310" s="32"/>
      <c r="F310" s="32"/>
      <c r="G310" s="32"/>
      <c r="H310" s="32"/>
      <c r="I310" s="32"/>
    </row>
    <row r="311" spans="1:9" x14ac:dyDescent="0.25">
      <c r="A311" s="32"/>
      <c r="B311" s="32"/>
      <c r="C311" s="32"/>
      <c r="D311" s="32"/>
      <c r="E311" s="32"/>
      <c r="F311" s="32"/>
      <c r="G311" s="32"/>
      <c r="H311" s="32"/>
      <c r="I311" s="32"/>
    </row>
    <row r="312" spans="1:9" x14ac:dyDescent="0.25">
      <c r="A312" s="32"/>
      <c r="B312" s="32"/>
      <c r="C312" s="32"/>
      <c r="D312" s="32"/>
      <c r="E312" s="32"/>
      <c r="F312" s="32"/>
      <c r="G312" s="32"/>
      <c r="H312" s="32"/>
      <c r="I312" s="32"/>
    </row>
    <row r="313" spans="1:9" x14ac:dyDescent="0.25">
      <c r="A313" s="32"/>
      <c r="B313" s="32"/>
      <c r="C313" s="32"/>
      <c r="D313" s="32"/>
      <c r="E313" s="32"/>
      <c r="F313" s="32"/>
      <c r="G313" s="32"/>
      <c r="H313" s="32"/>
      <c r="I313" s="32"/>
    </row>
    <row r="314" spans="1:9" x14ac:dyDescent="0.25">
      <c r="A314" s="32"/>
      <c r="B314" s="32"/>
      <c r="C314" s="32"/>
      <c r="D314" s="32"/>
      <c r="E314" s="32"/>
      <c r="F314" s="32"/>
      <c r="G314" s="32"/>
      <c r="H314" s="32"/>
      <c r="I314" s="32"/>
    </row>
    <row r="315" spans="1:9" x14ac:dyDescent="0.25">
      <c r="A315" s="32"/>
      <c r="B315" s="32"/>
      <c r="C315" s="32"/>
      <c r="D315" s="32"/>
      <c r="E315" s="32"/>
      <c r="F315" s="32"/>
      <c r="G315" s="32"/>
      <c r="H315" s="32"/>
      <c r="I315" s="32"/>
    </row>
    <row r="316" spans="1:9" x14ac:dyDescent="0.25">
      <c r="A316" s="32"/>
      <c r="B316" s="32"/>
      <c r="C316" s="32"/>
      <c r="D316" s="32"/>
      <c r="E316" s="32"/>
      <c r="F316" s="32"/>
      <c r="G316" s="32"/>
      <c r="H316" s="32"/>
      <c r="I316" s="32"/>
    </row>
    <row r="317" spans="1:9" x14ac:dyDescent="0.25">
      <c r="A317" s="32"/>
      <c r="B317" s="32"/>
      <c r="C317" s="32"/>
      <c r="D317" s="32"/>
      <c r="E317" s="32"/>
      <c r="F317" s="32"/>
      <c r="G317" s="32"/>
      <c r="H317" s="32"/>
      <c r="I317" s="32"/>
    </row>
    <row r="318" spans="1:9" x14ac:dyDescent="0.25">
      <c r="A318" s="32"/>
      <c r="B318" s="32"/>
      <c r="C318" s="32"/>
      <c r="D318" s="32"/>
      <c r="E318" s="32"/>
      <c r="F318" s="32"/>
      <c r="G318" s="32"/>
      <c r="H318" s="32"/>
      <c r="I318" s="32"/>
    </row>
    <row r="319" spans="1:9" x14ac:dyDescent="0.25">
      <c r="A319" s="32"/>
      <c r="B319" s="32"/>
      <c r="C319" s="32"/>
      <c r="D319" s="32"/>
      <c r="E319" s="32"/>
      <c r="F319" s="32"/>
      <c r="G319" s="32"/>
      <c r="H319" s="32"/>
      <c r="I319" s="32"/>
    </row>
    <row r="320" spans="1:9" x14ac:dyDescent="0.25">
      <c r="A320" s="32"/>
      <c r="B320" s="32"/>
      <c r="C320" s="32"/>
      <c r="D320" s="32"/>
      <c r="E320" s="32"/>
      <c r="F320" s="32"/>
      <c r="G320" s="32"/>
      <c r="H320" s="32"/>
      <c r="I320" s="32"/>
    </row>
    <row r="321" spans="1:9" x14ac:dyDescent="0.25">
      <c r="A321" s="32"/>
      <c r="B321" s="32"/>
      <c r="C321" s="32"/>
      <c r="D321" s="32"/>
      <c r="E321" s="32"/>
      <c r="F321" s="32"/>
      <c r="G321" s="32"/>
      <c r="H321" s="32"/>
      <c r="I321" s="32"/>
    </row>
    <row r="322" spans="1:9" x14ac:dyDescent="0.25">
      <c r="A322" s="32"/>
      <c r="B322" s="32"/>
      <c r="C322" s="32"/>
      <c r="D322" s="32"/>
      <c r="E322" s="32"/>
      <c r="F322" s="32"/>
      <c r="G322" s="32"/>
      <c r="H322" s="32"/>
      <c r="I322" s="32"/>
    </row>
    <row r="323" spans="1:9" x14ac:dyDescent="0.25">
      <c r="A323" s="32"/>
      <c r="B323" s="32"/>
      <c r="C323" s="32"/>
      <c r="D323" s="32"/>
      <c r="E323" s="32"/>
      <c r="F323" s="32"/>
      <c r="G323" s="32"/>
      <c r="H323" s="32"/>
      <c r="I323" s="32"/>
    </row>
    <row r="324" spans="1:9" x14ac:dyDescent="0.25">
      <c r="A324" s="32"/>
      <c r="B324" s="32"/>
      <c r="C324" s="32"/>
      <c r="D324" s="32"/>
      <c r="E324" s="32"/>
      <c r="F324" s="32"/>
      <c r="G324" s="32"/>
      <c r="H324" s="32"/>
      <c r="I324" s="32"/>
    </row>
    <row r="325" spans="1:9" x14ac:dyDescent="0.25">
      <c r="A325" s="32"/>
      <c r="B325" s="32"/>
      <c r="C325" s="32"/>
      <c r="D325" s="32"/>
      <c r="E325" s="32"/>
      <c r="F325" s="32"/>
      <c r="G325" s="32"/>
      <c r="H325" s="32"/>
      <c r="I325" s="32"/>
    </row>
    <row r="326" spans="1:9" x14ac:dyDescent="0.25">
      <c r="A326" s="32"/>
      <c r="B326" s="32"/>
      <c r="C326" s="32"/>
      <c r="D326" s="32"/>
      <c r="E326" s="32"/>
      <c r="F326" s="32"/>
      <c r="G326" s="32"/>
      <c r="H326" s="32"/>
      <c r="I326" s="32"/>
    </row>
    <row r="327" spans="1:9" x14ac:dyDescent="0.25">
      <c r="A327" s="32"/>
      <c r="B327" s="32"/>
      <c r="C327" s="32"/>
      <c r="D327" s="32"/>
      <c r="E327" s="32"/>
      <c r="F327" s="32"/>
      <c r="G327" s="32"/>
      <c r="H327" s="32"/>
      <c r="I327" s="32"/>
    </row>
    <row r="328" spans="1:9" x14ac:dyDescent="0.25">
      <c r="A328" s="32"/>
      <c r="B328" s="32"/>
      <c r="C328" s="32"/>
      <c r="D328" s="32"/>
      <c r="E328" s="32"/>
      <c r="F328" s="32"/>
      <c r="G328" s="32"/>
      <c r="H328" s="32"/>
      <c r="I328" s="32"/>
    </row>
    <row r="329" spans="1:9" x14ac:dyDescent="0.25">
      <c r="A329" s="32"/>
      <c r="B329" s="32"/>
      <c r="C329" s="32"/>
      <c r="D329" s="32"/>
      <c r="E329" s="32"/>
      <c r="F329" s="32"/>
      <c r="G329" s="32"/>
      <c r="H329" s="32"/>
      <c r="I329" s="32"/>
    </row>
    <row r="330" spans="1:9" x14ac:dyDescent="0.25">
      <c r="A330" s="32"/>
      <c r="B330" s="32"/>
      <c r="C330" s="32"/>
      <c r="D330" s="32"/>
      <c r="E330" s="32"/>
      <c r="F330" s="32"/>
      <c r="G330" s="32"/>
      <c r="H330" s="32"/>
      <c r="I330" s="32"/>
    </row>
    <row r="331" spans="1:9" x14ac:dyDescent="0.25">
      <c r="A331" s="32"/>
      <c r="B331" s="32"/>
      <c r="C331" s="32"/>
      <c r="D331" s="32"/>
      <c r="E331" s="32"/>
      <c r="F331" s="32"/>
      <c r="G331" s="32"/>
      <c r="H331" s="32"/>
      <c r="I331" s="32"/>
    </row>
    <row r="332" spans="1:9" x14ac:dyDescent="0.25">
      <c r="A332" s="32"/>
      <c r="B332" s="32"/>
      <c r="C332" s="32"/>
      <c r="D332" s="32"/>
      <c r="E332" s="32"/>
      <c r="F332" s="32"/>
      <c r="G332" s="32"/>
      <c r="H332" s="32"/>
      <c r="I332" s="32"/>
    </row>
    <row r="333" spans="1:9" x14ac:dyDescent="0.25">
      <c r="A333" s="32"/>
      <c r="B333" s="32"/>
      <c r="C333" s="32"/>
      <c r="D333" s="32"/>
      <c r="E333" s="32"/>
      <c r="F333" s="32"/>
      <c r="G333" s="32"/>
      <c r="H333" s="32"/>
      <c r="I333" s="32"/>
    </row>
    <row r="334" spans="1:9" x14ac:dyDescent="0.25">
      <c r="A334" s="32"/>
      <c r="B334" s="32"/>
      <c r="C334" s="32"/>
      <c r="D334" s="32"/>
      <c r="E334" s="32"/>
      <c r="F334" s="32"/>
      <c r="G334" s="32"/>
      <c r="H334" s="32"/>
      <c r="I334" s="32"/>
    </row>
    <row r="335" spans="1:9" x14ac:dyDescent="0.25">
      <c r="A335" s="32"/>
      <c r="B335" s="32"/>
      <c r="C335" s="32"/>
      <c r="D335" s="32"/>
      <c r="E335" s="32"/>
      <c r="F335" s="32"/>
      <c r="G335" s="32"/>
      <c r="H335" s="32"/>
      <c r="I335" s="32"/>
    </row>
    <row r="336" spans="1:9" x14ac:dyDescent="0.25">
      <c r="A336" s="32"/>
      <c r="B336" s="32"/>
      <c r="C336" s="32"/>
      <c r="D336" s="32"/>
      <c r="E336" s="32"/>
      <c r="F336" s="32"/>
      <c r="G336" s="32"/>
      <c r="H336" s="32"/>
      <c r="I336" s="32"/>
    </row>
    <row r="337" spans="1:9" x14ac:dyDescent="0.25">
      <c r="A337" s="32"/>
      <c r="B337" s="32"/>
      <c r="C337" s="32"/>
      <c r="D337" s="32"/>
      <c r="E337" s="32"/>
      <c r="F337" s="32"/>
      <c r="G337" s="32"/>
      <c r="H337" s="32"/>
      <c r="I337" s="32"/>
    </row>
    <row r="338" spans="1:9" x14ac:dyDescent="0.25">
      <c r="A338" s="32"/>
      <c r="B338" s="32"/>
      <c r="C338" s="32"/>
      <c r="D338" s="32"/>
      <c r="E338" s="32"/>
      <c r="F338" s="32"/>
      <c r="G338" s="32"/>
      <c r="H338" s="32"/>
      <c r="I338" s="32"/>
    </row>
    <row r="339" spans="1:9" x14ac:dyDescent="0.25">
      <c r="A339" s="32"/>
      <c r="B339" s="32"/>
      <c r="C339" s="32"/>
      <c r="D339" s="32"/>
      <c r="E339" s="32"/>
      <c r="F339" s="32"/>
      <c r="G339" s="32"/>
      <c r="H339" s="32"/>
      <c r="I339" s="32"/>
    </row>
    <row r="340" spans="1:9" x14ac:dyDescent="0.25">
      <c r="A340" s="32"/>
      <c r="B340" s="32"/>
      <c r="C340" s="32"/>
      <c r="D340" s="32"/>
      <c r="E340" s="32"/>
      <c r="F340" s="32"/>
      <c r="G340" s="32"/>
      <c r="H340" s="32"/>
      <c r="I340" s="32"/>
    </row>
    <row r="341" spans="1:9" x14ac:dyDescent="0.25">
      <c r="A341" s="32"/>
      <c r="B341" s="32"/>
      <c r="C341" s="32"/>
      <c r="D341" s="32"/>
      <c r="E341" s="32"/>
      <c r="F341" s="32"/>
      <c r="G341" s="32"/>
      <c r="H341" s="32"/>
      <c r="I341" s="32"/>
    </row>
    <row r="342" spans="1:9" x14ac:dyDescent="0.25">
      <c r="A342" s="32"/>
      <c r="B342" s="32"/>
      <c r="C342" s="32"/>
      <c r="D342" s="32"/>
      <c r="E342" s="32"/>
      <c r="F342" s="32"/>
      <c r="G342" s="32"/>
      <c r="H342" s="32"/>
      <c r="I342" s="32"/>
    </row>
    <row r="343" spans="1:9" x14ac:dyDescent="0.25">
      <c r="A343" s="32"/>
      <c r="B343" s="32"/>
      <c r="C343" s="32"/>
      <c r="D343" s="32"/>
      <c r="E343" s="32"/>
      <c r="F343" s="32"/>
      <c r="G343" s="32"/>
      <c r="H343" s="32"/>
      <c r="I343" s="32"/>
    </row>
    <row r="344" spans="1:9" x14ac:dyDescent="0.25">
      <c r="A344" s="32"/>
      <c r="B344" s="32"/>
      <c r="C344" s="32"/>
      <c r="D344" s="32"/>
      <c r="E344" s="32"/>
      <c r="F344" s="32"/>
      <c r="G344" s="32"/>
      <c r="H344" s="32"/>
      <c r="I344" s="32"/>
    </row>
    <row r="345" spans="1:9" x14ac:dyDescent="0.25">
      <c r="A345" s="32"/>
      <c r="B345" s="32"/>
      <c r="C345" s="32"/>
      <c r="D345" s="32"/>
      <c r="E345" s="32"/>
      <c r="F345" s="32"/>
      <c r="G345" s="32"/>
      <c r="H345" s="32"/>
      <c r="I345" s="32"/>
    </row>
    <row r="346" spans="1:9" x14ac:dyDescent="0.25">
      <c r="A346" s="32"/>
      <c r="B346" s="32"/>
      <c r="C346" s="32"/>
      <c r="D346" s="32"/>
      <c r="E346" s="32"/>
      <c r="F346" s="32"/>
      <c r="G346" s="32"/>
      <c r="H346" s="32"/>
      <c r="I346" s="32"/>
    </row>
    <row r="347" spans="1:9" x14ac:dyDescent="0.25">
      <c r="A347" s="32"/>
      <c r="B347" s="32"/>
      <c r="C347" s="32"/>
      <c r="D347" s="32"/>
      <c r="E347" s="32"/>
      <c r="F347" s="32"/>
      <c r="G347" s="32"/>
      <c r="H347" s="32"/>
      <c r="I347" s="32"/>
    </row>
    <row r="348" spans="1:9" x14ac:dyDescent="0.25">
      <c r="A348" s="32"/>
      <c r="B348" s="32"/>
      <c r="C348" s="32"/>
      <c r="D348" s="32"/>
      <c r="E348" s="32"/>
      <c r="F348" s="32"/>
      <c r="G348" s="32"/>
      <c r="H348" s="32"/>
      <c r="I348" s="32"/>
    </row>
    <row r="349" spans="1:9" x14ac:dyDescent="0.25">
      <c r="A349" s="32"/>
      <c r="B349" s="32"/>
      <c r="C349" s="32"/>
      <c r="D349" s="32"/>
      <c r="E349" s="32"/>
      <c r="F349" s="32"/>
      <c r="G349" s="32"/>
      <c r="H349" s="32"/>
      <c r="I349" s="32"/>
    </row>
    <row r="350" spans="1:9" x14ac:dyDescent="0.25">
      <c r="A350" s="32"/>
      <c r="B350" s="32"/>
      <c r="C350" s="32"/>
      <c r="D350" s="32"/>
      <c r="E350" s="32"/>
      <c r="F350" s="32"/>
      <c r="G350" s="32"/>
      <c r="H350" s="32"/>
      <c r="I350" s="32"/>
    </row>
    <row r="351" spans="1:9" x14ac:dyDescent="0.25">
      <c r="A351" s="32"/>
      <c r="B351" s="32"/>
      <c r="C351" s="32"/>
      <c r="D351" s="32"/>
      <c r="E351" s="32"/>
      <c r="F351" s="32"/>
      <c r="G351" s="32"/>
      <c r="H351" s="32"/>
      <c r="I351" s="32"/>
    </row>
    <row r="352" spans="1:9" x14ac:dyDescent="0.25">
      <c r="A352" s="32"/>
      <c r="B352" s="32"/>
      <c r="C352" s="32"/>
      <c r="D352" s="32"/>
      <c r="E352" s="32"/>
      <c r="F352" s="32"/>
      <c r="G352" s="32"/>
      <c r="H352" s="32"/>
      <c r="I352" s="32"/>
    </row>
    <row r="353" spans="1:9" x14ac:dyDescent="0.25">
      <c r="A353" s="32"/>
      <c r="B353" s="32"/>
      <c r="C353" s="32"/>
      <c r="D353" s="32"/>
      <c r="E353" s="32"/>
      <c r="F353" s="32"/>
      <c r="G353" s="32"/>
      <c r="H353" s="32"/>
      <c r="I353" s="32"/>
    </row>
    <row r="354" spans="1:9" x14ac:dyDescent="0.25">
      <c r="A354" s="32"/>
      <c r="B354" s="32"/>
      <c r="C354" s="32"/>
      <c r="D354" s="32"/>
      <c r="E354" s="32"/>
      <c r="F354" s="32"/>
      <c r="G354" s="32"/>
      <c r="H354" s="32"/>
      <c r="I354" s="32"/>
    </row>
    <row r="355" spans="1:9" x14ac:dyDescent="0.25">
      <c r="A355" s="32"/>
      <c r="B355" s="32"/>
      <c r="C355" s="32"/>
      <c r="D355" s="32"/>
      <c r="E355" s="32"/>
      <c r="F355" s="32"/>
      <c r="G355" s="32"/>
      <c r="H355" s="32"/>
      <c r="I355" s="32"/>
    </row>
    <row r="356" spans="1:9" x14ac:dyDescent="0.25">
      <c r="A356" s="32"/>
      <c r="B356" s="32"/>
      <c r="C356" s="32"/>
      <c r="D356" s="32"/>
      <c r="E356" s="32"/>
      <c r="F356" s="32"/>
      <c r="G356" s="32"/>
      <c r="H356" s="32"/>
      <c r="I356" s="32"/>
    </row>
    <row r="357" spans="1:9" x14ac:dyDescent="0.25">
      <c r="A357" s="32"/>
      <c r="B357" s="32"/>
      <c r="C357" s="32"/>
      <c r="D357" s="32"/>
      <c r="E357" s="32"/>
      <c r="F357" s="32"/>
      <c r="G357" s="32"/>
      <c r="H357" s="32"/>
      <c r="I357" s="32"/>
    </row>
    <row r="358" spans="1:9" x14ac:dyDescent="0.25">
      <c r="A358" s="32"/>
      <c r="B358" s="32"/>
      <c r="C358" s="32"/>
      <c r="D358" s="32"/>
      <c r="E358" s="32"/>
      <c r="F358" s="32"/>
      <c r="G358" s="32"/>
      <c r="H358" s="32"/>
      <c r="I358" s="32"/>
    </row>
    <row r="359" spans="1:9" x14ac:dyDescent="0.25">
      <c r="A359" s="32"/>
      <c r="B359" s="32"/>
      <c r="C359" s="32"/>
      <c r="D359" s="32"/>
      <c r="E359" s="32"/>
      <c r="F359" s="32"/>
      <c r="G359" s="32"/>
      <c r="H359" s="32"/>
      <c r="I359" s="32"/>
    </row>
    <row r="360" spans="1:9" x14ac:dyDescent="0.25">
      <c r="A360" s="32"/>
      <c r="B360" s="32"/>
      <c r="C360" s="32"/>
      <c r="D360" s="32"/>
      <c r="E360" s="32"/>
      <c r="F360" s="32"/>
      <c r="G360" s="32"/>
      <c r="H360" s="32"/>
      <c r="I360" s="32"/>
    </row>
    <row r="361" spans="1:9" x14ac:dyDescent="0.25">
      <c r="A361" s="32"/>
      <c r="B361" s="32"/>
      <c r="C361" s="32"/>
      <c r="D361" s="32"/>
      <c r="E361" s="32"/>
      <c r="F361" s="32"/>
      <c r="G361" s="32"/>
      <c r="H361" s="32"/>
      <c r="I361" s="32"/>
    </row>
  </sheetData>
  <mergeCells count="123">
    <mergeCell ref="A9:C9"/>
    <mergeCell ref="A10:C10"/>
    <mergeCell ref="D10:E10"/>
    <mergeCell ref="F10:G10"/>
    <mergeCell ref="F9:G9"/>
    <mergeCell ref="D9:E9"/>
    <mergeCell ref="H34:H35"/>
    <mergeCell ref="I34:I35"/>
    <mergeCell ref="D21:E22"/>
    <mergeCell ref="F21:G22"/>
    <mergeCell ref="H21:H22"/>
    <mergeCell ref="I21:I22"/>
    <mergeCell ref="A13:C13"/>
    <mergeCell ref="D13:E13"/>
    <mergeCell ref="F13:G13"/>
    <mergeCell ref="A11:C11"/>
    <mergeCell ref="D11:E11"/>
    <mergeCell ref="F11:G11"/>
    <mergeCell ref="A12:C12"/>
    <mergeCell ref="D12:E12"/>
    <mergeCell ref="F12:G12"/>
    <mergeCell ref="A16:C16"/>
    <mergeCell ref="D16:E16"/>
    <mergeCell ref="F16:G16"/>
    <mergeCell ref="H1:I1"/>
    <mergeCell ref="H2:I2"/>
    <mergeCell ref="A4:I4"/>
    <mergeCell ref="H7:I7"/>
    <mergeCell ref="F7:G8"/>
    <mergeCell ref="D7:E8"/>
    <mergeCell ref="A7:C8"/>
    <mergeCell ref="A5:I5"/>
    <mergeCell ref="A6:I6"/>
    <mergeCell ref="A15:C15"/>
    <mergeCell ref="D15:E15"/>
    <mergeCell ref="F15:G15"/>
    <mergeCell ref="F14:G14"/>
    <mergeCell ref="A14:C14"/>
    <mergeCell ref="D14:E14"/>
    <mergeCell ref="A19:C19"/>
    <mergeCell ref="D19:E19"/>
    <mergeCell ref="F19:G19"/>
    <mergeCell ref="A18:C18"/>
    <mergeCell ref="D18:E18"/>
    <mergeCell ref="F18:G18"/>
    <mergeCell ref="A17:C17"/>
    <mergeCell ref="D17:E17"/>
    <mergeCell ref="F17:G17"/>
    <mergeCell ref="A25:C25"/>
    <mergeCell ref="D25:E25"/>
    <mergeCell ref="F25:G25"/>
    <mergeCell ref="A20:C20"/>
    <mergeCell ref="D20:E20"/>
    <mergeCell ref="F20:G20"/>
    <mergeCell ref="A21:C22"/>
    <mergeCell ref="A24:C24"/>
    <mergeCell ref="D24:E24"/>
    <mergeCell ref="F24:G24"/>
    <mergeCell ref="F23:G23"/>
    <mergeCell ref="A23:C23"/>
    <mergeCell ref="D23:E23"/>
    <mergeCell ref="A28:C28"/>
    <mergeCell ref="D28:E28"/>
    <mergeCell ref="F28:G28"/>
    <mergeCell ref="A27:C27"/>
    <mergeCell ref="D27:E27"/>
    <mergeCell ref="F27:G27"/>
    <mergeCell ref="A26:C26"/>
    <mergeCell ref="D26:E26"/>
    <mergeCell ref="F26:G26"/>
    <mergeCell ref="A31:C31"/>
    <mergeCell ref="D31:E31"/>
    <mergeCell ref="F31:G31"/>
    <mergeCell ref="A30:C30"/>
    <mergeCell ref="D30:E30"/>
    <mergeCell ref="F30:G30"/>
    <mergeCell ref="A29:C29"/>
    <mergeCell ref="D29:E29"/>
    <mergeCell ref="F29:G29"/>
    <mergeCell ref="A33:C33"/>
    <mergeCell ref="D33:E33"/>
    <mergeCell ref="F33:G33"/>
    <mergeCell ref="A34:C35"/>
    <mergeCell ref="D34:E35"/>
    <mergeCell ref="F34:G35"/>
    <mergeCell ref="A32:C32"/>
    <mergeCell ref="D32:E32"/>
    <mergeCell ref="F32:G32"/>
    <mergeCell ref="A40:C40"/>
    <mergeCell ref="D40:E40"/>
    <mergeCell ref="F40:G40"/>
    <mergeCell ref="A39:C39"/>
    <mergeCell ref="D39:E39"/>
    <mergeCell ref="F39:G39"/>
    <mergeCell ref="A36:C36"/>
    <mergeCell ref="D36:E36"/>
    <mergeCell ref="F36:G36"/>
    <mergeCell ref="A38:C38"/>
    <mergeCell ref="D38:E38"/>
    <mergeCell ref="F38:G38"/>
    <mergeCell ref="A37:C37"/>
    <mergeCell ref="D37:E37"/>
    <mergeCell ref="F37:G37"/>
    <mergeCell ref="A43:C43"/>
    <mergeCell ref="D43:E43"/>
    <mergeCell ref="F43:G43"/>
    <mergeCell ref="A42:C42"/>
    <mergeCell ref="D42:E42"/>
    <mergeCell ref="F42:G42"/>
    <mergeCell ref="A41:C41"/>
    <mergeCell ref="D41:E41"/>
    <mergeCell ref="F41:G41"/>
    <mergeCell ref="F47:G47"/>
    <mergeCell ref="D47:E47"/>
    <mergeCell ref="A46:C46"/>
    <mergeCell ref="D46:E46"/>
    <mergeCell ref="F46:G46"/>
    <mergeCell ref="A45:C45"/>
    <mergeCell ref="D45:E45"/>
    <mergeCell ref="F45:G45"/>
    <mergeCell ref="A44:C44"/>
    <mergeCell ref="D44:E44"/>
    <mergeCell ref="F44:G44"/>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4">
    <pageSetUpPr fitToPage="1"/>
  </sheetPr>
  <dimension ref="A1:I61"/>
  <sheetViews>
    <sheetView workbookViewId="0">
      <selection activeCell="L12" sqref="L12"/>
    </sheetView>
  </sheetViews>
  <sheetFormatPr defaultRowHeight="12.5" x14ac:dyDescent="0.25"/>
  <cols>
    <col min="3" max="3" width="14.26953125" customWidth="1"/>
    <col min="4" max="8" width="11.7265625" customWidth="1"/>
  </cols>
  <sheetData>
    <row r="1" spans="1:8" x14ac:dyDescent="0.25">
      <c r="A1" s="619">
        <f>Title!B12</f>
        <v>0</v>
      </c>
      <c r="B1" s="2"/>
      <c r="C1" s="2"/>
      <c r="D1" s="2"/>
      <c r="E1" s="2"/>
      <c r="F1" s="2"/>
      <c r="G1" s="957" t="str">
        <f>'82'!H1</f>
        <v>For The Year Ended</v>
      </c>
      <c r="H1" s="958"/>
    </row>
    <row r="2" spans="1:8" ht="13" thickBot="1" x14ac:dyDescent="0.3">
      <c r="A2" t="s">
        <v>8</v>
      </c>
      <c r="B2" s="2"/>
      <c r="C2" s="2"/>
      <c r="D2" s="2"/>
      <c r="E2" s="2"/>
      <c r="F2" s="2"/>
      <c r="G2" s="959">
        <f>'41'!H2</f>
        <v>45657</v>
      </c>
      <c r="H2" s="960"/>
    </row>
    <row r="3" spans="1:8" ht="13" thickBot="1" x14ac:dyDescent="0.3">
      <c r="A3" s="196"/>
      <c r="B3" s="196"/>
      <c r="C3" s="196"/>
      <c r="D3" s="196"/>
      <c r="E3" s="196"/>
      <c r="F3" s="196"/>
      <c r="G3" s="196"/>
      <c r="H3" s="196"/>
    </row>
    <row r="4" spans="1:8" ht="13" x14ac:dyDescent="0.3">
      <c r="A4" s="1750" t="s">
        <v>171</v>
      </c>
      <c r="B4" s="1751"/>
      <c r="C4" s="1751"/>
      <c r="D4" s="1751"/>
      <c r="E4" s="1751"/>
      <c r="F4" s="1751"/>
      <c r="G4" s="1751"/>
      <c r="H4" s="1752"/>
    </row>
    <row r="5" spans="1:8" ht="24" customHeight="1" thickBot="1" x14ac:dyDescent="0.35">
      <c r="A5" s="787" t="s">
        <v>1965</v>
      </c>
      <c r="B5" s="196"/>
      <c r="C5" s="196"/>
      <c r="D5" s="196"/>
      <c r="E5" s="196"/>
      <c r="F5" s="196"/>
      <c r="G5" s="196"/>
      <c r="H5" s="225"/>
    </row>
    <row r="6" spans="1:8" ht="13" thickBot="1" x14ac:dyDescent="0.3">
      <c r="A6" s="1744" t="s">
        <v>1388</v>
      </c>
      <c r="B6" s="1745"/>
      <c r="C6" s="1746"/>
      <c r="D6" s="596" t="s">
        <v>1387</v>
      </c>
      <c r="E6" s="1768" t="s">
        <v>1966</v>
      </c>
      <c r="F6" s="1766"/>
      <c r="G6" s="1766"/>
      <c r="H6" s="1767"/>
    </row>
    <row r="7" spans="1:8" x14ac:dyDescent="0.25">
      <c r="A7" s="1747"/>
      <c r="B7" s="1748"/>
      <c r="C7" s="1749"/>
      <c r="D7" s="652">
        <f>Title!F37</f>
        <v>45657</v>
      </c>
      <c r="E7" s="652">
        <f>DATE(YEAR(D7)-1,MONTH(D7),DAY(D7))</f>
        <v>45291</v>
      </c>
      <c r="F7" s="652">
        <f>DATE(YEAR(E7)-1,MONTH(E7),DAY(E7))</f>
        <v>44926</v>
      </c>
      <c r="G7" s="652">
        <f>DATE(YEAR(F7)-1,MONTH(F7),DAY(F7))</f>
        <v>44561</v>
      </c>
      <c r="H7" s="652">
        <f>DATE(YEAR(G7)-1,MONTH(G7),DAY(G7))</f>
        <v>44196</v>
      </c>
    </row>
    <row r="8" spans="1:8" ht="13" thickBot="1" x14ac:dyDescent="0.3">
      <c r="A8" s="226" t="s">
        <v>1389</v>
      </c>
      <c r="B8" s="151"/>
      <c r="C8" s="594"/>
      <c r="D8" s="595" t="s">
        <v>1390</v>
      </c>
      <c r="E8" s="595" t="s">
        <v>1391</v>
      </c>
      <c r="F8" s="595" t="s">
        <v>1392</v>
      </c>
      <c r="G8" s="595" t="s">
        <v>1393</v>
      </c>
      <c r="H8" s="595" t="s">
        <v>1394</v>
      </c>
    </row>
    <row r="9" spans="1:8" ht="15.75" customHeight="1" thickBot="1" x14ac:dyDescent="0.35">
      <c r="A9" s="1762" t="s">
        <v>1395</v>
      </c>
      <c r="B9" s="1763"/>
      <c r="C9" s="1764"/>
      <c r="D9" s="1765"/>
      <c r="E9" s="1766"/>
      <c r="F9" s="1766"/>
      <c r="G9" s="1766"/>
      <c r="H9" s="1767"/>
    </row>
    <row r="10" spans="1:8" x14ac:dyDescent="0.25">
      <c r="A10" s="1756" t="s">
        <v>1698</v>
      </c>
      <c r="B10" s="1757"/>
      <c r="C10" s="1758"/>
      <c r="D10" s="790"/>
      <c r="E10" s="791"/>
      <c r="F10" s="790"/>
      <c r="G10" s="791"/>
      <c r="H10" s="795"/>
    </row>
    <row r="11" spans="1:8" x14ac:dyDescent="0.25">
      <c r="A11" s="1740" t="s">
        <v>1214</v>
      </c>
      <c r="B11" s="1741"/>
      <c r="C11" s="1742"/>
      <c r="D11" s="790"/>
      <c r="E11" s="792"/>
      <c r="F11" s="659"/>
      <c r="G11" s="792"/>
      <c r="H11" s="796"/>
    </row>
    <row r="12" spans="1:8" x14ac:dyDescent="0.25">
      <c r="A12" s="1740" t="s">
        <v>1700</v>
      </c>
      <c r="B12" s="1741"/>
      <c r="C12" s="1742"/>
      <c r="D12" s="790"/>
      <c r="E12" s="793"/>
      <c r="F12" s="658"/>
      <c r="G12" s="793"/>
      <c r="H12" s="797"/>
    </row>
    <row r="13" spans="1:8" x14ac:dyDescent="0.25">
      <c r="A13" s="1740" t="s">
        <v>1215</v>
      </c>
      <c r="B13" s="1741"/>
      <c r="C13" s="1742"/>
      <c r="D13" s="790"/>
      <c r="E13" s="792"/>
      <c r="F13" s="659" t="s">
        <v>77</v>
      </c>
      <c r="G13" s="792"/>
      <c r="H13" s="796"/>
    </row>
    <row r="14" spans="1:8" x14ac:dyDescent="0.25">
      <c r="A14" s="1743" t="s">
        <v>1967</v>
      </c>
      <c r="B14" s="1741"/>
      <c r="C14" s="1742"/>
      <c r="D14" s="658"/>
      <c r="E14" s="793"/>
      <c r="F14" s="658"/>
      <c r="G14" s="793"/>
      <c r="H14" s="797"/>
    </row>
    <row r="15" spans="1:8" x14ac:dyDescent="0.25">
      <c r="A15" s="1740" t="s">
        <v>1216</v>
      </c>
      <c r="B15" s="1741"/>
      <c r="C15" s="1742"/>
      <c r="D15" s="659"/>
      <c r="E15" s="792"/>
      <c r="F15" s="659"/>
      <c r="G15" s="792"/>
      <c r="H15" s="796"/>
    </row>
    <row r="16" spans="1:8" x14ac:dyDescent="0.25">
      <c r="A16" s="1740" t="s">
        <v>781</v>
      </c>
      <c r="B16" s="1741"/>
      <c r="C16" s="1742"/>
      <c r="D16" s="658"/>
      <c r="E16" s="793"/>
      <c r="F16" s="658"/>
      <c r="G16" s="793"/>
      <c r="H16" s="797"/>
    </row>
    <row r="17" spans="1:9" x14ac:dyDescent="0.25">
      <c r="A17" s="1740" t="s">
        <v>782</v>
      </c>
      <c r="B17" s="1741"/>
      <c r="C17" s="1742"/>
      <c r="D17" s="659"/>
      <c r="E17" s="792"/>
      <c r="F17" s="659"/>
      <c r="G17" s="792"/>
      <c r="H17" s="796"/>
    </row>
    <row r="18" spans="1:9" ht="13" thickBot="1" x14ac:dyDescent="0.3">
      <c r="A18" s="1740" t="s">
        <v>1217</v>
      </c>
      <c r="B18" s="1741"/>
      <c r="C18" s="1742"/>
      <c r="D18" s="660"/>
      <c r="E18" s="794"/>
      <c r="F18" s="660"/>
      <c r="G18" s="794"/>
      <c r="H18" s="798"/>
    </row>
    <row r="19" spans="1:9" ht="13.5" thickBot="1" x14ac:dyDescent="0.35">
      <c r="A19" s="1759" t="s">
        <v>1218</v>
      </c>
      <c r="B19" s="1760"/>
      <c r="C19" s="1761"/>
      <c r="D19" s="669">
        <f>SUM(D10:D18)</f>
        <v>0</v>
      </c>
      <c r="E19" s="669">
        <f>SUM(E10:E18)</f>
        <v>0</v>
      </c>
      <c r="F19" s="669">
        <f>SUM(F10:F18)</f>
        <v>0</v>
      </c>
      <c r="G19" s="669">
        <f>SUM(G10:G18)</f>
        <v>0</v>
      </c>
      <c r="H19" s="669">
        <f>SUM(H10:H18)</f>
        <v>0</v>
      </c>
      <c r="I19" s="670"/>
    </row>
    <row r="20" spans="1:9" x14ac:dyDescent="0.25">
      <c r="A20" s="1750" t="s">
        <v>1396</v>
      </c>
      <c r="B20" s="1751"/>
      <c r="C20" s="1752"/>
      <c r="D20" s="1769"/>
      <c r="E20" s="1770"/>
      <c r="F20" s="1770"/>
      <c r="G20" s="1770"/>
      <c r="H20" s="1771"/>
    </row>
    <row r="21" spans="1:9" ht="8.25" customHeight="1" thickBot="1" x14ac:dyDescent="0.3">
      <c r="A21" s="1753"/>
      <c r="B21" s="1754"/>
      <c r="C21" s="1755"/>
      <c r="D21" s="1772"/>
      <c r="E21" s="1773"/>
      <c r="F21" s="1773"/>
      <c r="G21" s="1773"/>
      <c r="H21" s="1774"/>
    </row>
    <row r="22" spans="1:9" x14ac:dyDescent="0.25">
      <c r="A22" s="1756" t="s">
        <v>1698</v>
      </c>
      <c r="B22" s="1757"/>
      <c r="C22" s="1758"/>
      <c r="D22" s="661" t="s">
        <v>77</v>
      </c>
      <c r="E22" s="801"/>
      <c r="F22" s="661"/>
      <c r="G22" s="801"/>
      <c r="H22" s="799"/>
    </row>
    <row r="23" spans="1:9" x14ac:dyDescent="0.25">
      <c r="A23" s="1740" t="s">
        <v>1214</v>
      </c>
      <c r="B23" s="1741"/>
      <c r="C23" s="1742"/>
      <c r="D23" s="659" t="s">
        <v>77</v>
      </c>
      <c r="E23" s="792"/>
      <c r="F23" s="659"/>
      <c r="G23" s="792"/>
      <c r="H23" s="796"/>
    </row>
    <row r="24" spans="1:9" x14ac:dyDescent="0.25">
      <c r="A24" s="1740" t="s">
        <v>1700</v>
      </c>
      <c r="B24" s="1741"/>
      <c r="C24" s="1742"/>
      <c r="D24" s="658" t="s">
        <v>77</v>
      </c>
      <c r="E24" s="793"/>
      <c r="F24" s="658"/>
      <c r="G24" s="793"/>
      <c r="H24" s="797"/>
    </row>
    <row r="25" spans="1:9" x14ac:dyDescent="0.25">
      <c r="A25" s="1740" t="s">
        <v>1215</v>
      </c>
      <c r="B25" s="1741"/>
      <c r="C25" s="1742"/>
      <c r="D25" s="659" t="s">
        <v>77</v>
      </c>
      <c r="E25" s="792"/>
      <c r="F25" s="659"/>
      <c r="G25" s="792"/>
      <c r="H25" s="796"/>
    </row>
    <row r="26" spans="1:9" x14ac:dyDescent="0.25">
      <c r="A26" s="1743" t="s">
        <v>1967</v>
      </c>
      <c r="B26" s="1741"/>
      <c r="C26" s="1742"/>
      <c r="D26" s="662" t="s">
        <v>77</v>
      </c>
      <c r="E26" s="802"/>
      <c r="F26" s="662"/>
      <c r="G26" s="802"/>
      <c r="H26" s="800"/>
    </row>
    <row r="27" spans="1:9" x14ac:dyDescent="0.25">
      <c r="A27" s="1740" t="s">
        <v>1216</v>
      </c>
      <c r="B27" s="1741"/>
      <c r="C27" s="1742"/>
      <c r="D27" s="662" t="s">
        <v>77</v>
      </c>
      <c r="E27" s="802"/>
      <c r="F27" s="662"/>
      <c r="G27" s="802"/>
      <c r="H27" s="800"/>
    </row>
    <row r="28" spans="1:9" x14ac:dyDescent="0.25">
      <c r="A28" s="1740" t="s">
        <v>781</v>
      </c>
      <c r="B28" s="1741"/>
      <c r="C28" s="1742"/>
      <c r="D28" s="658" t="s">
        <v>77</v>
      </c>
      <c r="E28" s="793"/>
      <c r="F28" s="658"/>
      <c r="G28" s="793"/>
      <c r="H28" s="797"/>
    </row>
    <row r="29" spans="1:9" x14ac:dyDescent="0.25">
      <c r="A29" s="1740" t="s">
        <v>782</v>
      </c>
      <c r="B29" s="1741"/>
      <c r="C29" s="1742"/>
      <c r="D29" s="659" t="s">
        <v>77</v>
      </c>
      <c r="E29" s="792"/>
      <c r="F29" s="659"/>
      <c r="G29" s="792"/>
      <c r="H29" s="796"/>
    </row>
    <row r="30" spans="1:9" ht="13" thickBot="1" x14ac:dyDescent="0.3">
      <c r="A30" s="1740" t="s">
        <v>1217</v>
      </c>
      <c r="B30" s="1741"/>
      <c r="C30" s="1742"/>
      <c r="D30" s="660" t="s">
        <v>77</v>
      </c>
      <c r="E30" s="794"/>
      <c r="F30" s="660"/>
      <c r="G30" s="794"/>
      <c r="H30" s="798"/>
    </row>
    <row r="31" spans="1:9" ht="13.5" thickBot="1" x14ac:dyDescent="0.35">
      <c r="A31" s="1759" t="s">
        <v>1218</v>
      </c>
      <c r="B31" s="1760"/>
      <c r="C31" s="1761"/>
      <c r="D31" s="669">
        <f>SUM(D22:D30)</f>
        <v>0</v>
      </c>
      <c r="E31" s="669">
        <f>SUM(E22:E30)</f>
        <v>0</v>
      </c>
      <c r="F31" s="669">
        <f>SUM(F22:F30)</f>
        <v>0</v>
      </c>
      <c r="G31" s="669">
        <f>SUM(G22:G30)</f>
        <v>0</v>
      </c>
      <c r="H31" s="669">
        <f>SUM(H22:H30)</f>
        <v>0</v>
      </c>
      <c r="I31" s="670"/>
    </row>
    <row r="32" spans="1:9" x14ac:dyDescent="0.25">
      <c r="A32" s="1780" t="s">
        <v>163</v>
      </c>
      <c r="B32" s="1781"/>
      <c r="C32" s="1782"/>
      <c r="D32" s="1769"/>
      <c r="E32" s="1770"/>
      <c r="F32" s="1770"/>
      <c r="G32" s="1770"/>
      <c r="H32" s="1771"/>
    </row>
    <row r="33" spans="1:9" ht="12.75" customHeight="1" thickBot="1" x14ac:dyDescent="0.3">
      <c r="A33" s="1783"/>
      <c r="B33" s="1784"/>
      <c r="C33" s="1785"/>
      <c r="D33" s="1772"/>
      <c r="E33" s="1773"/>
      <c r="F33" s="1773"/>
      <c r="G33" s="1773"/>
      <c r="H33" s="1774"/>
    </row>
    <row r="34" spans="1:9" x14ac:dyDescent="0.25">
      <c r="A34" s="1801" t="s">
        <v>1219</v>
      </c>
      <c r="B34" s="1802"/>
      <c r="C34" s="1803"/>
      <c r="D34" s="663" t="s">
        <v>77</v>
      </c>
      <c r="E34" s="801"/>
      <c r="F34" s="661"/>
      <c r="G34" s="801"/>
      <c r="H34" s="799"/>
    </row>
    <row r="35" spans="1:9" x14ac:dyDescent="0.25">
      <c r="A35" s="1740" t="s">
        <v>1220</v>
      </c>
      <c r="B35" s="1741"/>
      <c r="C35" s="1742"/>
      <c r="D35" s="664" t="s">
        <v>77</v>
      </c>
      <c r="E35" s="792"/>
      <c r="F35" s="659"/>
      <c r="G35" s="792"/>
      <c r="H35" s="796"/>
    </row>
    <row r="36" spans="1:9" x14ac:dyDescent="0.25">
      <c r="A36" s="1740" t="s">
        <v>1221</v>
      </c>
      <c r="B36" s="1741"/>
      <c r="C36" s="1742"/>
      <c r="D36" s="665" t="s">
        <v>77</v>
      </c>
      <c r="E36" s="793"/>
      <c r="F36" s="658"/>
      <c r="G36" s="793"/>
      <c r="H36" s="797"/>
    </row>
    <row r="37" spans="1:9" x14ac:dyDescent="0.25">
      <c r="A37" s="1740" t="s">
        <v>1222</v>
      </c>
      <c r="B37" s="1741"/>
      <c r="C37" s="1742"/>
      <c r="D37" s="666" t="s">
        <v>77</v>
      </c>
      <c r="E37" s="802"/>
      <c r="F37" s="662"/>
      <c r="G37" s="802"/>
      <c r="H37" s="800"/>
    </row>
    <row r="38" spans="1:9" x14ac:dyDescent="0.25">
      <c r="A38" s="1740" t="s">
        <v>1223</v>
      </c>
      <c r="B38" s="1741"/>
      <c r="C38" s="1742"/>
      <c r="D38" s="665" t="s">
        <v>77</v>
      </c>
      <c r="E38" s="793"/>
      <c r="F38" s="658"/>
      <c r="G38" s="793"/>
      <c r="H38" s="797"/>
    </row>
    <row r="39" spans="1:9" ht="13" thickBot="1" x14ac:dyDescent="0.3">
      <c r="A39" s="1743" t="s">
        <v>1968</v>
      </c>
      <c r="B39" s="1741"/>
      <c r="C39" s="1742"/>
      <c r="D39" s="667" t="s">
        <v>77</v>
      </c>
      <c r="E39" s="794"/>
      <c r="F39" s="660"/>
      <c r="G39" s="794"/>
      <c r="H39" s="798"/>
    </row>
    <row r="40" spans="1:9" ht="13.5" thickBot="1" x14ac:dyDescent="0.35">
      <c r="A40" s="1786" t="s">
        <v>1218</v>
      </c>
      <c r="B40" s="1787"/>
      <c r="C40" s="1788"/>
      <c r="D40" s="669">
        <f>SUM(D34:D39)</f>
        <v>0</v>
      </c>
      <c r="E40" s="669">
        <f>SUM(E34:E39)</f>
        <v>0</v>
      </c>
      <c r="F40" s="669">
        <f>SUM(F34:F39)</f>
        <v>0</v>
      </c>
      <c r="G40" s="669">
        <f>SUM(G34:G39)</f>
        <v>0</v>
      </c>
      <c r="H40" s="803">
        <f>SUM(H34:H39)</f>
        <v>0</v>
      </c>
      <c r="I40" s="670"/>
    </row>
    <row r="41" spans="1:9" ht="13" thickTop="1" x14ac:dyDescent="0.25">
      <c r="A41" s="1789" t="s">
        <v>1397</v>
      </c>
      <c r="B41" s="1790"/>
      <c r="C41" s="1791"/>
      <c r="D41" s="1797"/>
      <c r="E41" s="1775"/>
      <c r="F41" s="1799"/>
      <c r="G41" s="1775"/>
      <c r="H41" s="1795"/>
    </row>
    <row r="42" spans="1:9" ht="8.25" customHeight="1" thickBot="1" x14ac:dyDescent="0.3">
      <c r="A42" s="1792"/>
      <c r="B42" s="1793"/>
      <c r="C42" s="1794"/>
      <c r="D42" s="1798"/>
      <c r="E42" s="1776"/>
      <c r="F42" s="1800"/>
      <c r="G42" s="1776"/>
      <c r="H42" s="1796"/>
    </row>
    <row r="43" spans="1:9" ht="18.75" customHeight="1" thickBot="1" x14ac:dyDescent="0.35">
      <c r="A43" s="1762" t="s">
        <v>1398</v>
      </c>
      <c r="B43" s="1763"/>
      <c r="C43" s="1764"/>
      <c r="D43" s="1777"/>
      <c r="E43" s="1778"/>
      <c r="F43" s="1778"/>
      <c r="G43" s="1778"/>
      <c r="H43" s="1779"/>
    </row>
    <row r="44" spans="1:9" x14ac:dyDescent="0.25">
      <c r="A44" s="1801" t="s">
        <v>1224</v>
      </c>
      <c r="B44" s="1802"/>
      <c r="C44" s="1803"/>
      <c r="D44" s="668" t="s">
        <v>77</v>
      </c>
      <c r="E44" s="805"/>
      <c r="F44" s="804"/>
      <c r="G44" s="805"/>
      <c r="H44" s="807"/>
    </row>
    <row r="45" spans="1:9" x14ac:dyDescent="0.25">
      <c r="A45" s="1743" t="s">
        <v>1969</v>
      </c>
      <c r="B45" s="1741"/>
      <c r="C45" s="1742"/>
      <c r="D45" s="665" t="s">
        <v>77</v>
      </c>
      <c r="E45" s="793"/>
      <c r="F45" s="658"/>
      <c r="G45" s="793"/>
      <c r="H45" s="797"/>
    </row>
    <row r="46" spans="1:9" x14ac:dyDescent="0.25">
      <c r="A46" s="1740" t="s">
        <v>1225</v>
      </c>
      <c r="B46" s="1741"/>
      <c r="C46" s="1742"/>
      <c r="D46" s="664" t="s">
        <v>77</v>
      </c>
      <c r="E46" s="792"/>
      <c r="F46" s="659"/>
      <c r="G46" s="792"/>
      <c r="H46" s="796"/>
    </row>
    <row r="47" spans="1:9" x14ac:dyDescent="0.25">
      <c r="A47" s="1740" t="s">
        <v>1226</v>
      </c>
      <c r="B47" s="1741"/>
      <c r="C47" s="1742"/>
      <c r="D47" s="665" t="s">
        <v>77</v>
      </c>
      <c r="E47" s="793"/>
      <c r="F47" s="658"/>
      <c r="G47" s="793"/>
      <c r="H47" s="797"/>
    </row>
    <row r="48" spans="1:9" x14ac:dyDescent="0.25">
      <c r="A48" s="1740" t="s">
        <v>1227</v>
      </c>
      <c r="B48" s="1741"/>
      <c r="C48" s="1742"/>
      <c r="D48" s="664" t="s">
        <v>77</v>
      </c>
      <c r="E48" s="792"/>
      <c r="F48" s="659"/>
      <c r="G48" s="792"/>
      <c r="H48" s="796"/>
    </row>
    <row r="49" spans="1:9" x14ac:dyDescent="0.25">
      <c r="A49" s="1740" t="s">
        <v>1228</v>
      </c>
      <c r="B49" s="1741"/>
      <c r="C49" s="1742"/>
      <c r="D49" s="665" t="s">
        <v>77</v>
      </c>
      <c r="E49" s="793"/>
      <c r="F49" s="658"/>
      <c r="G49" s="793"/>
      <c r="H49" s="797"/>
    </row>
    <row r="50" spans="1:9" x14ac:dyDescent="0.25">
      <c r="A50" s="1740" t="s">
        <v>544</v>
      </c>
      <c r="B50" s="1741"/>
      <c r="C50" s="1742"/>
      <c r="D50" s="664" t="s">
        <v>77</v>
      </c>
      <c r="E50" s="792"/>
      <c r="F50" s="659"/>
      <c r="G50" s="792"/>
      <c r="H50" s="796"/>
    </row>
    <row r="51" spans="1:9" x14ac:dyDescent="0.25">
      <c r="A51" s="1740" t="s">
        <v>738</v>
      </c>
      <c r="B51" s="1741"/>
      <c r="C51" s="1742"/>
      <c r="D51" s="665" t="s">
        <v>77</v>
      </c>
      <c r="E51" s="793"/>
      <c r="F51" s="658"/>
      <c r="G51" s="793"/>
      <c r="H51" s="797"/>
    </row>
    <row r="52" spans="1:9" x14ac:dyDescent="0.25">
      <c r="A52" s="1740" t="s">
        <v>739</v>
      </c>
      <c r="B52" s="1741"/>
      <c r="C52" s="1742"/>
      <c r="D52" s="665" t="s">
        <v>77</v>
      </c>
      <c r="E52" s="793"/>
      <c r="F52" s="658"/>
      <c r="G52" s="793"/>
      <c r="H52" s="797"/>
    </row>
    <row r="53" spans="1:9" x14ac:dyDescent="0.25">
      <c r="A53" s="1740" t="s">
        <v>740</v>
      </c>
      <c r="B53" s="1741"/>
      <c r="C53" s="1742"/>
      <c r="D53" s="666" t="s">
        <v>77</v>
      </c>
      <c r="E53" s="802"/>
      <c r="F53" s="662"/>
      <c r="G53" s="802"/>
      <c r="H53" s="800"/>
    </row>
    <row r="54" spans="1:9" x14ac:dyDescent="0.25">
      <c r="A54" s="1740" t="s">
        <v>741</v>
      </c>
      <c r="B54" s="1741"/>
      <c r="C54" s="1742"/>
      <c r="D54" s="665" t="s">
        <v>77</v>
      </c>
      <c r="E54" s="793"/>
      <c r="F54" s="658"/>
      <c r="G54" s="793"/>
      <c r="H54" s="797"/>
    </row>
    <row r="55" spans="1:9" x14ac:dyDescent="0.25">
      <c r="A55" s="1740" t="s">
        <v>742</v>
      </c>
      <c r="B55" s="1741"/>
      <c r="C55" s="1742"/>
      <c r="D55" s="663" t="s">
        <v>77</v>
      </c>
      <c r="E55" s="806"/>
      <c r="F55" s="661"/>
      <c r="G55" s="806"/>
      <c r="H55" s="799"/>
    </row>
    <row r="56" spans="1:9" ht="13" thickBot="1" x14ac:dyDescent="0.3">
      <c r="A56" s="1740" t="s">
        <v>743</v>
      </c>
      <c r="B56" s="1741"/>
      <c r="C56" s="1742"/>
      <c r="D56" s="667" t="s">
        <v>77</v>
      </c>
      <c r="E56" s="794"/>
      <c r="F56" s="660"/>
      <c r="G56" s="794"/>
      <c r="H56" s="798"/>
    </row>
    <row r="57" spans="1:9" ht="13.5" thickBot="1" x14ac:dyDescent="0.35">
      <c r="A57" s="1804" t="s">
        <v>303</v>
      </c>
      <c r="B57" s="1805"/>
      <c r="C57" s="1806"/>
      <c r="D57" s="669">
        <f>SUM(D44:D56)</f>
        <v>0</v>
      </c>
      <c r="E57" s="669">
        <f>SUM(E44:E56)</f>
        <v>0</v>
      </c>
      <c r="F57" s="669">
        <f>SUM(F44:F56)</f>
        <v>0</v>
      </c>
      <c r="G57" s="669">
        <f>SUM(G44:G56)</f>
        <v>0</v>
      </c>
      <c r="H57" s="669">
        <f>SUM(H44:H56)</f>
        <v>0</v>
      </c>
      <c r="I57" s="670"/>
    </row>
    <row r="58" spans="1:9" x14ac:dyDescent="0.25">
      <c r="D58" s="238"/>
      <c r="E58" s="238"/>
      <c r="F58" s="238"/>
      <c r="G58" s="238"/>
      <c r="H58" s="238"/>
    </row>
    <row r="59" spans="1:9" x14ac:dyDescent="0.25">
      <c r="D59" s="238"/>
      <c r="E59" s="238"/>
      <c r="F59" s="238"/>
      <c r="G59" s="238"/>
      <c r="H59" s="238"/>
    </row>
    <row r="60" spans="1:9" x14ac:dyDescent="0.25">
      <c r="D60" s="238"/>
      <c r="E60" s="238"/>
      <c r="F60" s="238"/>
      <c r="G60" s="238"/>
      <c r="H60" s="238"/>
    </row>
    <row r="61" spans="1:9" x14ac:dyDescent="0.25">
      <c r="D61" s="238"/>
      <c r="E61" s="238"/>
      <c r="F61" s="238"/>
      <c r="G61" s="238"/>
      <c r="H61" s="238"/>
    </row>
  </sheetData>
  <mergeCells count="60">
    <mergeCell ref="A54:C54"/>
    <mergeCell ref="A55:C55"/>
    <mergeCell ref="A48:C48"/>
    <mergeCell ref="A49:C49"/>
    <mergeCell ref="A50:C50"/>
    <mergeCell ref="A57:C57"/>
    <mergeCell ref="A12:C12"/>
    <mergeCell ref="A13:C13"/>
    <mergeCell ref="A14:C14"/>
    <mergeCell ref="A15:C15"/>
    <mergeCell ref="A16:C16"/>
    <mergeCell ref="A44:C44"/>
    <mergeCell ref="A45:C45"/>
    <mergeCell ref="A46:C46"/>
    <mergeCell ref="A51:C51"/>
    <mergeCell ref="A38:C38"/>
    <mergeCell ref="A39:C39"/>
    <mergeCell ref="A56:C56"/>
    <mergeCell ref="A52:C52"/>
    <mergeCell ref="A53:C53"/>
    <mergeCell ref="A28:C28"/>
    <mergeCell ref="G41:G42"/>
    <mergeCell ref="F41:F42"/>
    <mergeCell ref="A29:C29"/>
    <mergeCell ref="A30:C30"/>
    <mergeCell ref="A34:C34"/>
    <mergeCell ref="A35:C35"/>
    <mergeCell ref="A36:C36"/>
    <mergeCell ref="D20:H21"/>
    <mergeCell ref="A47:C47"/>
    <mergeCell ref="A22:C22"/>
    <mergeCell ref="A23:C23"/>
    <mergeCell ref="A17:C17"/>
    <mergeCell ref="E41:E42"/>
    <mergeCell ref="D43:H43"/>
    <mergeCell ref="A32:C33"/>
    <mergeCell ref="A31:C31"/>
    <mergeCell ref="D32:H33"/>
    <mergeCell ref="A43:C43"/>
    <mergeCell ref="A40:C40"/>
    <mergeCell ref="A41:C42"/>
    <mergeCell ref="H41:H42"/>
    <mergeCell ref="D41:D42"/>
    <mergeCell ref="A37:C37"/>
    <mergeCell ref="G1:H1"/>
    <mergeCell ref="G2:H2"/>
    <mergeCell ref="A9:C9"/>
    <mergeCell ref="A4:H4"/>
    <mergeCell ref="D9:H9"/>
    <mergeCell ref="E6:H6"/>
    <mergeCell ref="A24:C24"/>
    <mergeCell ref="A25:C25"/>
    <mergeCell ref="A26:C26"/>
    <mergeCell ref="A27:C27"/>
    <mergeCell ref="A6:C7"/>
    <mergeCell ref="A20:C21"/>
    <mergeCell ref="A18:C18"/>
    <mergeCell ref="A10:C10"/>
    <mergeCell ref="A11:C11"/>
    <mergeCell ref="A19:C1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5">
    <pageSetUpPr fitToPage="1"/>
  </sheetPr>
  <dimension ref="A1:I206"/>
  <sheetViews>
    <sheetView workbookViewId="0">
      <selection activeCell="A10" sqref="A10:E10"/>
    </sheetView>
  </sheetViews>
  <sheetFormatPr defaultRowHeight="12.5" x14ac:dyDescent="0.25"/>
  <cols>
    <col min="5" max="5" width="17.26953125" customWidth="1"/>
    <col min="7" max="7" width="9" customWidth="1"/>
  </cols>
  <sheetData>
    <row r="1" spans="1:9" x14ac:dyDescent="0.25">
      <c r="A1" s="619">
        <f>Title!B12</f>
        <v>0</v>
      </c>
      <c r="B1" s="2"/>
      <c r="C1" s="2"/>
      <c r="D1" s="2"/>
      <c r="E1" s="2"/>
      <c r="F1" s="955"/>
      <c r="G1" s="955"/>
      <c r="H1" s="1807" t="str">
        <f>'82'!H1</f>
        <v>For The Year Ended</v>
      </c>
      <c r="I1" s="1808"/>
    </row>
    <row r="2" spans="1:9" ht="13" thickBot="1" x14ac:dyDescent="0.3">
      <c r="A2" t="s">
        <v>8</v>
      </c>
      <c r="B2" s="2"/>
      <c r="C2" s="2"/>
      <c r="D2" s="2"/>
      <c r="E2" s="2"/>
      <c r="F2" s="2"/>
      <c r="G2" s="2"/>
      <c r="H2" s="959">
        <f>'74'!H2</f>
        <v>45657</v>
      </c>
      <c r="I2" s="960"/>
    </row>
    <row r="3" spans="1:9" ht="13" x14ac:dyDescent="0.3">
      <c r="A3" s="895" t="s">
        <v>762</v>
      </c>
      <c r="B3" s="895"/>
      <c r="C3" s="895"/>
      <c r="D3" s="895"/>
      <c r="E3" s="895"/>
      <c r="F3" s="895"/>
      <c r="G3" s="895"/>
      <c r="H3" s="895"/>
      <c r="I3" s="895"/>
    </row>
    <row r="4" spans="1:9" x14ac:dyDescent="0.25">
      <c r="A4" s="1809" t="s">
        <v>763</v>
      </c>
      <c r="B4" s="1809"/>
      <c r="C4" s="1809"/>
      <c r="D4" s="1809"/>
      <c r="E4" s="1809"/>
      <c r="F4" s="1809"/>
      <c r="G4" s="1809"/>
      <c r="H4" s="1809"/>
      <c r="I4" s="1809"/>
    </row>
    <row r="5" spans="1:9" ht="22.5" customHeight="1" x14ac:dyDescent="0.25">
      <c r="A5" s="1809" t="s">
        <v>443</v>
      </c>
      <c r="B5" s="1809"/>
      <c r="C5" s="1809"/>
      <c r="D5" s="1809"/>
      <c r="E5" s="1809"/>
      <c r="F5" s="1809"/>
      <c r="G5" s="1809"/>
      <c r="H5" s="1809"/>
      <c r="I5" s="1809"/>
    </row>
    <row r="6" spans="1:9" s="78" customFormat="1" ht="21.75" customHeight="1" x14ac:dyDescent="0.25">
      <c r="A6" s="1809" t="s">
        <v>764</v>
      </c>
      <c r="B6" s="1809"/>
      <c r="C6" s="1809"/>
      <c r="D6" s="1809"/>
      <c r="E6" s="1809"/>
      <c r="F6" s="1809"/>
      <c r="G6" s="1809"/>
      <c r="H6" s="1809"/>
      <c r="I6" s="1809"/>
    </row>
    <row r="7" spans="1:9" ht="12" customHeight="1" thickBot="1" x14ac:dyDescent="0.3">
      <c r="A7" s="1810" t="s">
        <v>1624</v>
      </c>
      <c r="B7" s="1810"/>
      <c r="C7" s="1810"/>
      <c r="D7" s="1810"/>
      <c r="E7" s="1810"/>
      <c r="F7" s="1810"/>
      <c r="G7" s="1810"/>
      <c r="H7" s="1810"/>
      <c r="I7" s="1810"/>
    </row>
    <row r="8" spans="1:9" x14ac:dyDescent="0.25">
      <c r="A8" s="1811" t="s">
        <v>2142</v>
      </c>
      <c r="B8" s="1815"/>
      <c r="C8" s="1815"/>
      <c r="D8" s="1815"/>
      <c r="E8" s="1812"/>
      <c r="F8" s="1817" t="s">
        <v>658</v>
      </c>
      <c r="G8" s="1812"/>
      <c r="H8" s="1811" t="s">
        <v>736</v>
      </c>
      <c r="I8" s="1812"/>
    </row>
    <row r="9" spans="1:9" ht="10.5" customHeight="1" thickBot="1" x14ac:dyDescent="0.3">
      <c r="A9" s="1813"/>
      <c r="B9" s="1816"/>
      <c r="C9" s="1816"/>
      <c r="D9" s="1816"/>
      <c r="E9" s="1814"/>
      <c r="F9" s="1813"/>
      <c r="G9" s="1814"/>
      <c r="H9" s="1813"/>
      <c r="I9" s="1814"/>
    </row>
    <row r="10" spans="1:9" ht="13.5" customHeight="1" x14ac:dyDescent="0.25">
      <c r="A10" s="1818" t="s">
        <v>737</v>
      </c>
      <c r="B10" s="1819"/>
      <c r="C10" s="1819"/>
      <c r="D10" s="1819"/>
      <c r="E10" s="1819"/>
      <c r="F10" s="1611"/>
      <c r="G10" s="1612"/>
      <c r="H10" s="1611"/>
      <c r="I10" s="1612"/>
    </row>
    <row r="11" spans="1:9" ht="16.5" customHeight="1" thickBot="1" x14ac:dyDescent="0.35">
      <c r="A11" s="1147" t="s">
        <v>1970</v>
      </c>
      <c r="B11" s="1148"/>
      <c r="C11" s="1148"/>
      <c r="D11" s="1148"/>
      <c r="E11" s="1148"/>
      <c r="F11" s="1186"/>
      <c r="G11" s="1187"/>
      <c r="H11" s="1186"/>
      <c r="I11" s="1187"/>
    </row>
    <row r="12" spans="1:9" ht="13.5" customHeight="1" x14ac:dyDescent="0.25">
      <c r="A12" s="897" t="s">
        <v>1277</v>
      </c>
      <c r="B12" s="981"/>
      <c r="C12" s="981"/>
      <c r="D12" s="981"/>
      <c r="E12" s="898"/>
      <c r="F12" s="1205"/>
      <c r="G12" s="1206"/>
      <c r="H12" s="1205"/>
      <c r="I12" s="1206"/>
    </row>
    <row r="13" spans="1:9" ht="13.5" customHeight="1" x14ac:dyDescent="0.25">
      <c r="A13" s="905" t="s">
        <v>1278</v>
      </c>
      <c r="B13" s="1126"/>
      <c r="C13" s="1126"/>
      <c r="D13" s="1126"/>
      <c r="E13" s="906"/>
      <c r="F13" s="1191"/>
      <c r="G13" s="1192"/>
      <c r="H13" s="1191"/>
      <c r="I13" s="1192"/>
    </row>
    <row r="14" spans="1:9" ht="13.5" customHeight="1" x14ac:dyDescent="0.25">
      <c r="A14" s="907" t="s">
        <v>1279</v>
      </c>
      <c r="B14" s="1127"/>
      <c r="C14" s="1127"/>
      <c r="D14" s="1127"/>
      <c r="E14" s="908"/>
      <c r="F14" s="1197"/>
      <c r="G14" s="1198"/>
      <c r="H14" s="1197"/>
      <c r="I14" s="1198"/>
    </row>
    <row r="15" spans="1:9" ht="13.5" customHeight="1" thickBot="1" x14ac:dyDescent="0.3">
      <c r="A15" s="905" t="s">
        <v>1280</v>
      </c>
      <c r="B15" s="1126"/>
      <c r="C15" s="1126"/>
      <c r="D15" s="1126"/>
      <c r="E15" s="906"/>
      <c r="F15" s="1523"/>
      <c r="G15" s="1524"/>
      <c r="H15" s="1523"/>
      <c r="I15" s="1524"/>
    </row>
    <row r="16" spans="1:9" ht="13.5" customHeight="1" thickBot="1" x14ac:dyDescent="0.35">
      <c r="A16" s="1609" t="s">
        <v>1281</v>
      </c>
      <c r="B16" s="1610"/>
      <c r="C16" s="1610"/>
      <c r="D16" s="1610"/>
      <c r="E16" s="1637"/>
      <c r="F16" s="1590">
        <f>F12+F13-F14+F15</f>
        <v>0</v>
      </c>
      <c r="G16" s="1591"/>
      <c r="H16" s="1590">
        <f>H12+H13-H14+H15</f>
        <v>0</v>
      </c>
      <c r="I16" s="1591"/>
    </row>
    <row r="17" spans="1:9" ht="13.5" customHeight="1" x14ac:dyDescent="0.25">
      <c r="A17" s="905" t="s">
        <v>1282</v>
      </c>
      <c r="B17" s="1126"/>
      <c r="C17" s="1126"/>
      <c r="D17" s="1126"/>
      <c r="E17" s="906"/>
      <c r="F17" s="1197"/>
      <c r="G17" s="1198"/>
      <c r="H17" s="1197"/>
      <c r="I17" s="1198"/>
    </row>
    <row r="18" spans="1:9" ht="13.5" customHeight="1" thickBot="1" x14ac:dyDescent="0.3">
      <c r="A18" s="905" t="s">
        <v>1283</v>
      </c>
      <c r="B18" s="1126"/>
      <c r="C18" s="1126"/>
      <c r="D18" s="1126"/>
      <c r="E18" s="906"/>
      <c r="F18" s="1523"/>
      <c r="G18" s="1524"/>
      <c r="H18" s="1523"/>
      <c r="I18" s="1524"/>
    </row>
    <row r="19" spans="1:9" ht="13.5" customHeight="1" thickBot="1" x14ac:dyDescent="0.35">
      <c r="A19" s="903" t="s">
        <v>1284</v>
      </c>
      <c r="B19" s="1130"/>
      <c r="C19" s="1130"/>
      <c r="D19" s="1130"/>
      <c r="E19" s="904"/>
      <c r="F19" s="1590">
        <f>F10+F16+F17+F18</f>
        <v>0</v>
      </c>
      <c r="G19" s="1591"/>
      <c r="H19" s="1590">
        <f>H10+H16+H17+H18</f>
        <v>0</v>
      </c>
      <c r="I19" s="1591"/>
    </row>
    <row r="20" spans="1:9" ht="13.5" customHeight="1" x14ac:dyDescent="0.25">
      <c r="A20" s="905" t="s">
        <v>1285</v>
      </c>
      <c r="B20" s="1126"/>
      <c r="C20" s="1126"/>
      <c r="D20" s="1126"/>
      <c r="E20" s="906"/>
      <c r="F20" s="1205"/>
      <c r="G20" s="1206"/>
      <c r="H20" s="1205"/>
      <c r="I20" s="1206"/>
    </row>
    <row r="21" spans="1:9" ht="13.5" customHeight="1" x14ac:dyDescent="0.25">
      <c r="A21" s="905" t="s">
        <v>1286</v>
      </c>
      <c r="B21" s="1126"/>
      <c r="C21" s="1126"/>
      <c r="D21" s="1126"/>
      <c r="E21" s="906"/>
      <c r="F21" s="1191"/>
      <c r="G21" s="1192"/>
      <c r="H21" s="1191"/>
      <c r="I21" s="1192"/>
    </row>
    <row r="22" spans="1:9" ht="13.5" customHeight="1" x14ac:dyDescent="0.25">
      <c r="A22" s="905" t="s">
        <v>1287</v>
      </c>
      <c r="B22" s="1126"/>
      <c r="C22" s="1126"/>
      <c r="D22" s="1126"/>
      <c r="E22" s="906"/>
      <c r="F22" s="1197"/>
      <c r="G22" s="1198"/>
      <c r="H22" s="1197"/>
      <c r="I22" s="1198"/>
    </row>
    <row r="23" spans="1:9" ht="13.5" customHeight="1" thickBot="1" x14ac:dyDescent="0.3">
      <c r="A23" s="905" t="s">
        <v>1288</v>
      </c>
      <c r="B23" s="1126"/>
      <c r="C23" s="1126"/>
      <c r="D23" s="1126"/>
      <c r="E23" s="906"/>
      <c r="F23" s="1523"/>
      <c r="G23" s="1524"/>
      <c r="H23" s="1523"/>
      <c r="I23" s="1524"/>
    </row>
    <row r="24" spans="1:9" ht="13.5" customHeight="1" thickBot="1" x14ac:dyDescent="0.35">
      <c r="A24" s="903" t="s">
        <v>1289</v>
      </c>
      <c r="B24" s="1130"/>
      <c r="C24" s="1130"/>
      <c r="D24" s="1130"/>
      <c r="E24" s="904"/>
      <c r="F24" s="1590">
        <f>SUM(F20:G23)</f>
        <v>0</v>
      </c>
      <c r="G24" s="1591"/>
      <c r="H24" s="1590">
        <f>SUM(H20:I23)</f>
        <v>0</v>
      </c>
      <c r="I24" s="1591"/>
    </row>
    <row r="25" spans="1:9" ht="13.5" customHeight="1" thickBot="1" x14ac:dyDescent="0.35">
      <c r="A25" s="903" t="s">
        <v>1290</v>
      </c>
      <c r="B25" s="1130"/>
      <c r="C25" s="1130"/>
      <c r="D25" s="1130"/>
      <c r="E25" s="904"/>
      <c r="F25" s="1459">
        <f>F19-F24</f>
        <v>0</v>
      </c>
      <c r="G25" s="1460"/>
      <c r="H25" s="1459">
        <f>H19-H24</f>
        <v>0</v>
      </c>
      <c r="I25" s="1460"/>
    </row>
    <row r="26" spans="1:9" s="69" customFormat="1" ht="12" customHeight="1" thickTop="1" x14ac:dyDescent="0.3">
      <c r="A26" s="919" t="s">
        <v>1291</v>
      </c>
      <c r="B26" s="1638"/>
      <c r="C26" s="1638"/>
      <c r="D26" s="1638"/>
      <c r="E26" s="920"/>
      <c r="F26" s="1820"/>
      <c r="G26" s="1821"/>
      <c r="H26" s="1820"/>
      <c r="I26" s="1821"/>
    </row>
    <row r="27" spans="1:9" ht="13.5" customHeight="1" thickBot="1" x14ac:dyDescent="0.35">
      <c r="A27" s="903" t="s">
        <v>1970</v>
      </c>
      <c r="B27" s="1130"/>
      <c r="C27" s="1130"/>
      <c r="D27" s="1130"/>
      <c r="E27" s="904"/>
      <c r="F27" s="1193"/>
      <c r="G27" s="1194"/>
      <c r="H27" s="1193"/>
      <c r="I27" s="1194"/>
    </row>
    <row r="28" spans="1:9" ht="13.5" customHeight="1" x14ac:dyDescent="0.25">
      <c r="A28" s="905" t="s">
        <v>1277</v>
      </c>
      <c r="B28" s="1126"/>
      <c r="C28" s="1126"/>
      <c r="D28" s="1126"/>
      <c r="E28" s="906"/>
      <c r="F28" s="1197"/>
      <c r="G28" s="1198"/>
      <c r="H28" s="1197"/>
      <c r="I28" s="1198"/>
    </row>
    <row r="29" spans="1:9" ht="13.5" customHeight="1" x14ac:dyDescent="0.25">
      <c r="A29" s="905" t="s">
        <v>1278</v>
      </c>
      <c r="B29" s="1126"/>
      <c r="C29" s="1126"/>
      <c r="D29" s="1126"/>
      <c r="E29" s="906"/>
      <c r="F29" s="1191"/>
      <c r="G29" s="1192"/>
      <c r="H29" s="1191"/>
      <c r="I29" s="1192"/>
    </row>
    <row r="30" spans="1:9" ht="13.5" customHeight="1" x14ac:dyDescent="0.25">
      <c r="A30" s="905" t="s">
        <v>1279</v>
      </c>
      <c r="B30" s="1126"/>
      <c r="C30" s="1126"/>
      <c r="D30" s="1126"/>
      <c r="E30" s="906"/>
      <c r="F30" s="1191"/>
      <c r="G30" s="1192"/>
      <c r="H30" s="1191"/>
      <c r="I30" s="1192"/>
    </row>
    <row r="31" spans="1:9" ht="13.5" customHeight="1" thickBot="1" x14ac:dyDescent="0.3">
      <c r="A31" s="905" t="s">
        <v>1280</v>
      </c>
      <c r="B31" s="1126"/>
      <c r="C31" s="1126"/>
      <c r="D31" s="1126"/>
      <c r="E31" s="906"/>
      <c r="F31" s="1193"/>
      <c r="G31" s="1194"/>
      <c r="H31" s="1193"/>
      <c r="I31" s="1194"/>
    </row>
    <row r="32" spans="1:9" ht="13.5" customHeight="1" thickBot="1" x14ac:dyDescent="0.35">
      <c r="A32" s="903" t="s">
        <v>1284</v>
      </c>
      <c r="B32" s="1130"/>
      <c r="C32" s="1130"/>
      <c r="D32" s="1130"/>
      <c r="E32" s="904"/>
      <c r="F32" s="1186">
        <f>F28+F29-F30+F31+F27</f>
        <v>0</v>
      </c>
      <c r="G32" s="1187"/>
      <c r="H32" s="1186">
        <f>H28+H29-H30+H31+H27</f>
        <v>0</v>
      </c>
      <c r="I32" s="1187"/>
    </row>
    <row r="33" spans="1:9" ht="13.5" customHeight="1" x14ac:dyDescent="0.25">
      <c r="A33" s="1123" t="s">
        <v>1292</v>
      </c>
      <c r="B33" s="1124"/>
      <c r="C33" s="1124"/>
      <c r="D33" s="1124"/>
      <c r="E33" s="1125"/>
      <c r="F33" s="1822"/>
      <c r="G33" s="1823"/>
      <c r="H33" s="1822"/>
      <c r="I33" s="1823"/>
    </row>
    <row r="34" spans="1:9" ht="13.5" customHeight="1" thickBot="1" x14ac:dyDescent="0.3">
      <c r="A34" s="905" t="s">
        <v>1293</v>
      </c>
      <c r="B34" s="1126"/>
      <c r="C34" s="1126"/>
      <c r="D34" s="1126"/>
      <c r="E34" s="906"/>
      <c r="F34" s="1193"/>
      <c r="G34" s="1194"/>
      <c r="H34" s="1193"/>
      <c r="I34" s="1194"/>
    </row>
    <row r="35" spans="1:9" ht="13.5" customHeight="1" thickBot="1" x14ac:dyDescent="0.35">
      <c r="A35" s="903" t="s">
        <v>1289</v>
      </c>
      <c r="B35" s="1130"/>
      <c r="C35" s="1130"/>
      <c r="D35" s="1130"/>
      <c r="E35" s="904"/>
      <c r="F35" s="1186">
        <f>SUM(F33:G34)</f>
        <v>0</v>
      </c>
      <c r="G35" s="1187"/>
      <c r="H35" s="1186">
        <f>SUM(H33:I34)</f>
        <v>0</v>
      </c>
      <c r="I35" s="1187"/>
    </row>
    <row r="36" spans="1:9" ht="13.5" customHeight="1" thickBot="1" x14ac:dyDescent="0.35">
      <c r="A36" s="1609" t="s">
        <v>1290</v>
      </c>
      <c r="B36" s="1610"/>
      <c r="C36" s="1610"/>
      <c r="D36" s="1610"/>
      <c r="E36" s="1637"/>
      <c r="F36" s="1459">
        <f>F32-F35</f>
        <v>0</v>
      </c>
      <c r="G36" s="1460"/>
      <c r="H36" s="1459">
        <f>H32-H35</f>
        <v>0</v>
      </c>
      <c r="I36" s="1460"/>
    </row>
    <row r="37" spans="1:9" ht="11.25" customHeight="1" thickTop="1" x14ac:dyDescent="0.25">
      <c r="A37" s="1824" t="s">
        <v>10</v>
      </c>
      <c r="B37" s="1825"/>
      <c r="C37" s="1825"/>
      <c r="D37" s="1825"/>
      <c r="E37" s="1826"/>
      <c r="F37" s="1382"/>
      <c r="G37" s="1258"/>
      <c r="H37" s="1257"/>
      <c r="I37" s="1258"/>
    </row>
    <row r="38" spans="1:9" ht="13.5" customHeight="1" x14ac:dyDescent="0.3">
      <c r="A38" s="1147" t="s">
        <v>1970</v>
      </c>
      <c r="B38" s="1148"/>
      <c r="C38" s="1148"/>
      <c r="D38" s="1148"/>
      <c r="E38" s="1149"/>
      <c r="F38" s="1191"/>
      <c r="G38" s="1192"/>
      <c r="H38" s="1191"/>
      <c r="I38" s="1192"/>
    </row>
    <row r="39" spans="1:9" ht="13.5" customHeight="1" x14ac:dyDescent="0.25">
      <c r="A39" s="905" t="s">
        <v>1277</v>
      </c>
      <c r="B39" s="1126"/>
      <c r="C39" s="1126"/>
      <c r="D39" s="1126"/>
      <c r="E39" s="906"/>
      <c r="F39" s="1191"/>
      <c r="G39" s="1192"/>
      <c r="H39" s="1191"/>
      <c r="I39" s="1192"/>
    </row>
    <row r="40" spans="1:9" ht="13.5" customHeight="1" x14ac:dyDescent="0.25">
      <c r="A40" s="905" t="s">
        <v>1278</v>
      </c>
      <c r="B40" s="1126"/>
      <c r="C40" s="1126"/>
      <c r="D40" s="1126"/>
      <c r="E40" s="906"/>
      <c r="F40" s="1191"/>
      <c r="G40" s="1192"/>
      <c r="H40" s="1191"/>
      <c r="I40" s="1192"/>
    </row>
    <row r="41" spans="1:9" ht="13.5" customHeight="1" x14ac:dyDescent="0.25">
      <c r="A41" s="1157" t="s">
        <v>1279</v>
      </c>
      <c r="B41" s="1128"/>
      <c r="C41" s="1128"/>
      <c r="D41" s="1128"/>
      <c r="E41" s="1129"/>
      <c r="F41" s="1191"/>
      <c r="G41" s="1192"/>
      <c r="H41" s="1191"/>
      <c r="I41" s="1192"/>
    </row>
    <row r="42" spans="1:9" ht="13.5" customHeight="1" thickBot="1" x14ac:dyDescent="0.3">
      <c r="A42" s="905" t="s">
        <v>1280</v>
      </c>
      <c r="B42" s="1126"/>
      <c r="C42" s="1126"/>
      <c r="D42" s="1126"/>
      <c r="E42" s="906"/>
      <c r="F42" s="1193"/>
      <c r="G42" s="1194"/>
      <c r="H42" s="1193"/>
      <c r="I42" s="1194"/>
    </row>
    <row r="43" spans="1:9" ht="13.5" customHeight="1" thickBot="1" x14ac:dyDescent="0.35">
      <c r="A43" s="903" t="s">
        <v>1284</v>
      </c>
      <c r="B43" s="1130"/>
      <c r="C43" s="1130"/>
      <c r="D43" s="1130"/>
      <c r="E43" s="904"/>
      <c r="F43" s="1388">
        <f>F38+F39+F40-F41+F42</f>
        <v>0</v>
      </c>
      <c r="G43" s="1390"/>
      <c r="H43" s="1590">
        <f>H38+H39+H40-H41+H42</f>
        <v>0</v>
      </c>
      <c r="I43" s="1591"/>
    </row>
    <row r="44" spans="1:9" ht="13.5" customHeight="1" x14ac:dyDescent="0.25">
      <c r="A44" s="897" t="s">
        <v>656</v>
      </c>
      <c r="B44" s="981"/>
      <c r="C44" s="981"/>
      <c r="D44" s="981"/>
      <c r="E44" s="898"/>
      <c r="F44" s="1197"/>
      <c r="G44" s="1198"/>
      <c r="H44" s="1197"/>
      <c r="I44" s="1198"/>
    </row>
    <row r="45" spans="1:9" ht="13.5" customHeight="1" thickBot="1" x14ac:dyDescent="0.3">
      <c r="A45" s="905" t="s">
        <v>657</v>
      </c>
      <c r="B45" s="1126"/>
      <c r="C45" s="1126"/>
      <c r="D45" s="1126"/>
      <c r="E45" s="906"/>
      <c r="F45" s="1193"/>
      <c r="G45" s="1194"/>
      <c r="H45" s="1193"/>
      <c r="I45" s="1194"/>
    </row>
    <row r="46" spans="1:9" ht="13.5" customHeight="1" thickBot="1" x14ac:dyDescent="0.35">
      <c r="A46" s="903" t="s">
        <v>1289</v>
      </c>
      <c r="B46" s="1130"/>
      <c r="C46" s="1130"/>
      <c r="D46" s="1130"/>
      <c r="E46" s="904"/>
      <c r="F46" s="1590">
        <f>F44+F45</f>
        <v>0</v>
      </c>
      <c r="G46" s="1591"/>
      <c r="H46" s="1590">
        <f>H44+H45</f>
        <v>0</v>
      </c>
      <c r="I46" s="1591"/>
    </row>
    <row r="47" spans="1:9" ht="13.5" customHeight="1" thickBot="1" x14ac:dyDescent="0.35">
      <c r="A47" s="903" t="s">
        <v>1290</v>
      </c>
      <c r="B47" s="1130"/>
      <c r="C47" s="1130"/>
      <c r="D47" s="1130"/>
      <c r="E47" s="904"/>
      <c r="F47" s="1459">
        <f>F43-F46</f>
        <v>0</v>
      </c>
      <c r="G47" s="1460"/>
      <c r="H47" s="1459">
        <f>H43-H46</f>
        <v>0</v>
      </c>
      <c r="I47" s="1460"/>
    </row>
    <row r="48" spans="1:9" ht="12.75" customHeight="1" thickTop="1" x14ac:dyDescent="0.25">
      <c r="A48" s="1824" t="s">
        <v>10</v>
      </c>
      <c r="B48" s="1825"/>
      <c r="C48" s="1825"/>
      <c r="D48" s="1825"/>
      <c r="E48" s="1826"/>
      <c r="F48" s="1257"/>
      <c r="G48" s="1258"/>
      <c r="H48" s="1257"/>
      <c r="I48" s="1258"/>
    </row>
    <row r="49" spans="1:9" ht="13.5" customHeight="1" x14ac:dyDescent="0.3">
      <c r="A49" s="903" t="s">
        <v>1970</v>
      </c>
      <c r="B49" s="1130"/>
      <c r="C49" s="1130"/>
      <c r="D49" s="1130"/>
      <c r="E49" s="904"/>
      <c r="F49" s="1191"/>
      <c r="G49" s="1192"/>
      <c r="H49" s="1191"/>
      <c r="I49" s="1192"/>
    </row>
    <row r="50" spans="1:9" ht="13.5" customHeight="1" x14ac:dyDescent="0.25">
      <c r="A50" s="1157" t="s">
        <v>1277</v>
      </c>
      <c r="B50" s="1128"/>
      <c r="C50" s="1128"/>
      <c r="D50" s="1128"/>
      <c r="E50" s="1129"/>
      <c r="F50" s="1191"/>
      <c r="G50" s="1192"/>
      <c r="H50" s="1191"/>
      <c r="I50" s="1192"/>
    </row>
    <row r="51" spans="1:9" ht="13.5" customHeight="1" x14ac:dyDescent="0.25">
      <c r="A51" s="905" t="s">
        <v>1278</v>
      </c>
      <c r="B51" s="1126"/>
      <c r="C51" s="1126"/>
      <c r="D51" s="1126"/>
      <c r="E51" s="906"/>
      <c r="F51" s="1191"/>
      <c r="G51" s="1192"/>
      <c r="H51" s="1191"/>
      <c r="I51" s="1192"/>
    </row>
    <row r="52" spans="1:9" ht="13.5" customHeight="1" x14ac:dyDescent="0.25">
      <c r="A52" s="905" t="s">
        <v>1279</v>
      </c>
      <c r="B52" s="1126"/>
      <c r="C52" s="1126"/>
      <c r="D52" s="1126"/>
      <c r="E52" s="906"/>
      <c r="F52" s="1191"/>
      <c r="G52" s="1192"/>
      <c r="H52" s="1191"/>
      <c r="I52" s="1192"/>
    </row>
    <row r="53" spans="1:9" ht="13.5" customHeight="1" thickBot="1" x14ac:dyDescent="0.3">
      <c r="A53" s="907" t="s">
        <v>1280</v>
      </c>
      <c r="B53" s="1127"/>
      <c r="C53" s="1127"/>
      <c r="D53" s="1127"/>
      <c r="E53" s="908"/>
      <c r="F53" s="1193"/>
      <c r="G53" s="1194"/>
      <c r="H53" s="1193"/>
      <c r="I53" s="1194"/>
    </row>
    <row r="54" spans="1:9" ht="13.5" customHeight="1" thickBot="1" x14ac:dyDescent="0.35">
      <c r="A54" s="903" t="s">
        <v>1284</v>
      </c>
      <c r="B54" s="1130"/>
      <c r="C54" s="1130"/>
      <c r="D54" s="1130"/>
      <c r="E54" s="904"/>
      <c r="F54" s="1388">
        <f>F49+F50+F51-F52+F53</f>
        <v>0</v>
      </c>
      <c r="G54" s="1390"/>
      <c r="H54" s="1388">
        <f>H49+H50+H51-H52+H53</f>
        <v>0</v>
      </c>
      <c r="I54" s="1390"/>
    </row>
    <row r="55" spans="1:9" ht="13.5" customHeight="1" x14ac:dyDescent="0.25">
      <c r="A55" s="905" t="s">
        <v>656</v>
      </c>
      <c r="B55" s="1126"/>
      <c r="C55" s="1126"/>
      <c r="D55" s="1126"/>
      <c r="E55" s="906"/>
      <c r="F55" s="1197"/>
      <c r="G55" s="1198"/>
      <c r="H55" s="1197"/>
      <c r="I55" s="1198"/>
    </row>
    <row r="56" spans="1:9" ht="13.5" customHeight="1" thickBot="1" x14ac:dyDescent="0.3">
      <c r="A56" s="905" t="s">
        <v>657</v>
      </c>
      <c r="B56" s="1126"/>
      <c r="C56" s="1126"/>
      <c r="D56" s="1126"/>
      <c r="E56" s="906"/>
      <c r="F56" s="1193"/>
      <c r="G56" s="1194"/>
      <c r="H56" s="1193"/>
      <c r="I56" s="1194"/>
    </row>
    <row r="57" spans="1:9" ht="13.5" customHeight="1" thickBot="1" x14ac:dyDescent="0.35">
      <c r="A57" s="903" t="s">
        <v>1289</v>
      </c>
      <c r="B57" s="1130"/>
      <c r="C57" s="1130"/>
      <c r="D57" s="1130"/>
      <c r="E57" s="904"/>
      <c r="F57" s="1186">
        <f>SUM(F55:G56)</f>
        <v>0</v>
      </c>
      <c r="G57" s="1187"/>
      <c r="H57" s="1186">
        <f>SUM(H55:I56)</f>
        <v>0</v>
      </c>
      <c r="I57" s="1187"/>
    </row>
    <row r="58" spans="1:9" ht="13.5" customHeight="1" thickBot="1" x14ac:dyDescent="0.35">
      <c r="A58" s="1133" t="s">
        <v>1290</v>
      </c>
      <c r="B58" s="1134"/>
      <c r="C58" s="1134"/>
      <c r="D58" s="1134"/>
      <c r="E58" s="1135"/>
      <c r="F58" s="1459">
        <f>F54-F57</f>
        <v>0</v>
      </c>
      <c r="G58" s="1460"/>
      <c r="H58" s="1459">
        <f>H54-H57</f>
        <v>0</v>
      </c>
      <c r="I58" s="1460"/>
    </row>
    <row r="59" spans="1:9" x14ac:dyDescent="0.25">
      <c r="A59" s="32"/>
      <c r="B59" s="32"/>
      <c r="C59" s="32"/>
      <c r="D59" s="32"/>
      <c r="E59" s="32"/>
      <c r="F59" s="238"/>
      <c r="G59" s="238"/>
      <c r="H59" s="238"/>
      <c r="I59" s="238"/>
    </row>
    <row r="60" spans="1:9" x14ac:dyDescent="0.25">
      <c r="A60" s="32"/>
      <c r="B60" s="32"/>
      <c r="C60" s="32"/>
      <c r="D60" s="32"/>
      <c r="E60" s="32"/>
      <c r="F60" s="238"/>
      <c r="G60" s="238"/>
      <c r="H60" s="238"/>
      <c r="I60" s="238"/>
    </row>
    <row r="61" spans="1:9" x14ac:dyDescent="0.25">
      <c r="A61" s="32"/>
      <c r="B61" s="32"/>
      <c r="C61" s="32"/>
      <c r="D61" s="32"/>
      <c r="E61" s="32"/>
      <c r="F61" s="238"/>
      <c r="G61" s="238"/>
      <c r="H61" s="238"/>
      <c r="I61" s="238"/>
    </row>
    <row r="62" spans="1:9" x14ac:dyDescent="0.25">
      <c r="A62" s="32"/>
      <c r="B62" s="32"/>
      <c r="C62" s="32"/>
      <c r="D62" s="32"/>
      <c r="E62" s="32"/>
      <c r="F62" s="238"/>
      <c r="G62" s="238"/>
      <c r="H62" s="238"/>
      <c r="I62" s="238"/>
    </row>
    <row r="63" spans="1:9" x14ac:dyDescent="0.25">
      <c r="A63" s="32"/>
      <c r="B63" s="32"/>
      <c r="C63" s="32"/>
      <c r="D63" s="32"/>
      <c r="E63" s="32"/>
      <c r="F63" s="238"/>
      <c r="G63" s="238"/>
      <c r="H63" s="238"/>
      <c r="I63" s="238"/>
    </row>
    <row r="64" spans="1:9" x14ac:dyDescent="0.25">
      <c r="A64" s="32"/>
      <c r="B64" s="32"/>
      <c r="C64" s="32"/>
      <c r="D64" s="32"/>
      <c r="E64" s="32"/>
      <c r="F64" s="238"/>
      <c r="G64" s="238"/>
      <c r="H64" s="238"/>
      <c r="I64" s="238"/>
    </row>
    <row r="65" spans="1:9" x14ac:dyDescent="0.25">
      <c r="A65" s="32"/>
      <c r="B65" s="32"/>
      <c r="C65" s="32"/>
      <c r="D65" s="32"/>
      <c r="E65" s="32"/>
      <c r="F65" s="238"/>
      <c r="G65" s="238"/>
      <c r="H65" s="238"/>
      <c r="I65" s="238"/>
    </row>
    <row r="66" spans="1:9" x14ac:dyDescent="0.25">
      <c r="A66" s="32"/>
      <c r="B66" s="32"/>
      <c r="C66" s="32"/>
      <c r="D66" s="32"/>
      <c r="E66" s="32"/>
      <c r="F66" s="238"/>
      <c r="G66" s="238"/>
      <c r="H66" s="238"/>
      <c r="I66" s="238"/>
    </row>
    <row r="67" spans="1:9" x14ac:dyDescent="0.25">
      <c r="A67" s="32"/>
      <c r="B67" s="32"/>
      <c r="C67" s="32"/>
      <c r="D67" s="32"/>
      <c r="E67" s="32"/>
      <c r="F67" s="238"/>
      <c r="G67" s="238"/>
      <c r="H67" s="238"/>
      <c r="I67" s="238"/>
    </row>
    <row r="68" spans="1:9" x14ac:dyDescent="0.25">
      <c r="A68" s="32"/>
      <c r="B68" s="32"/>
      <c r="C68" s="32"/>
      <c r="D68" s="32"/>
      <c r="E68" s="32"/>
      <c r="F68" s="238"/>
      <c r="G68" s="238"/>
      <c r="H68" s="238"/>
      <c r="I68" s="238"/>
    </row>
    <row r="69" spans="1:9" x14ac:dyDescent="0.25">
      <c r="A69" s="32"/>
      <c r="B69" s="32"/>
      <c r="C69" s="32"/>
      <c r="D69" s="32"/>
      <c r="E69" s="32"/>
      <c r="F69" s="238"/>
      <c r="G69" s="238"/>
      <c r="H69" s="238"/>
      <c r="I69" s="238"/>
    </row>
    <row r="70" spans="1:9" x14ac:dyDescent="0.25">
      <c r="A70" s="32"/>
      <c r="B70" s="32"/>
      <c r="C70" s="32"/>
      <c r="D70" s="32"/>
      <c r="E70" s="32"/>
    </row>
    <row r="71" spans="1:9" x14ac:dyDescent="0.25">
      <c r="A71" s="32"/>
      <c r="B71" s="32"/>
      <c r="C71" s="32"/>
      <c r="D71" s="32"/>
      <c r="E71" s="32"/>
    </row>
    <row r="72" spans="1:9" x14ac:dyDescent="0.25">
      <c r="A72" s="32"/>
      <c r="B72" s="32"/>
      <c r="C72" s="32"/>
      <c r="D72" s="32"/>
      <c r="E72" s="32"/>
    </row>
    <row r="73" spans="1:9" x14ac:dyDescent="0.25">
      <c r="A73" s="32"/>
      <c r="B73" s="32"/>
      <c r="C73" s="32"/>
      <c r="D73" s="32"/>
      <c r="E73" s="32"/>
    </row>
    <row r="74" spans="1:9" x14ac:dyDescent="0.25">
      <c r="A74" s="32"/>
      <c r="B74" s="32"/>
      <c r="C74" s="32"/>
      <c r="D74" s="32"/>
      <c r="E74" s="32"/>
    </row>
    <row r="75" spans="1:9" x14ac:dyDescent="0.25">
      <c r="A75" s="32"/>
      <c r="B75" s="32"/>
      <c r="C75" s="32"/>
      <c r="D75" s="32"/>
      <c r="E75" s="32"/>
    </row>
    <row r="76" spans="1:9" x14ac:dyDescent="0.25">
      <c r="A76" s="32"/>
      <c r="B76" s="32"/>
      <c r="C76" s="32"/>
      <c r="D76" s="32"/>
      <c r="E76" s="32"/>
    </row>
    <row r="77" spans="1:9" x14ac:dyDescent="0.25">
      <c r="A77" s="32"/>
      <c r="B77" s="32"/>
      <c r="C77" s="32"/>
      <c r="D77" s="32"/>
      <c r="E77" s="32"/>
    </row>
    <row r="78" spans="1:9" x14ac:dyDescent="0.25">
      <c r="A78" s="32"/>
      <c r="B78" s="32"/>
      <c r="C78" s="32"/>
      <c r="D78" s="32"/>
      <c r="E78" s="32"/>
    </row>
    <row r="79" spans="1:9" x14ac:dyDescent="0.25">
      <c r="A79" s="32"/>
      <c r="B79" s="32"/>
      <c r="C79" s="32"/>
      <c r="D79" s="32"/>
      <c r="E79" s="32"/>
    </row>
    <row r="80" spans="1:9" x14ac:dyDescent="0.25">
      <c r="A80" s="32"/>
      <c r="B80" s="32"/>
      <c r="C80" s="32"/>
      <c r="D80" s="32"/>
      <c r="E80" s="32"/>
    </row>
    <row r="81" spans="1:5" x14ac:dyDescent="0.25">
      <c r="A81" s="32"/>
      <c r="B81" s="32"/>
      <c r="C81" s="32"/>
      <c r="D81" s="32"/>
      <c r="E81" s="32"/>
    </row>
    <row r="82" spans="1:5" x14ac:dyDescent="0.25">
      <c r="A82" s="32"/>
      <c r="B82" s="32"/>
      <c r="C82" s="32"/>
      <c r="D82" s="32"/>
      <c r="E82" s="32"/>
    </row>
    <row r="83" spans="1:5" x14ac:dyDescent="0.25">
      <c r="A83" s="32"/>
      <c r="B83" s="32"/>
      <c r="C83" s="32"/>
      <c r="D83" s="32"/>
      <c r="E83" s="32"/>
    </row>
    <row r="84" spans="1:5" x14ac:dyDescent="0.25">
      <c r="A84" s="32"/>
      <c r="B84" s="32"/>
      <c r="C84" s="32"/>
      <c r="D84" s="32"/>
      <c r="E84" s="32"/>
    </row>
    <row r="85" spans="1:5" x14ac:dyDescent="0.25">
      <c r="A85" s="32"/>
      <c r="B85" s="32"/>
      <c r="C85" s="32"/>
      <c r="D85" s="32"/>
      <c r="E85" s="32"/>
    </row>
    <row r="86" spans="1:5" x14ac:dyDescent="0.25">
      <c r="A86" s="32"/>
      <c r="B86" s="32"/>
      <c r="C86" s="32"/>
      <c r="D86" s="32"/>
      <c r="E86" s="32"/>
    </row>
    <row r="87" spans="1:5" x14ac:dyDescent="0.25">
      <c r="A87" s="32"/>
      <c r="B87" s="32"/>
      <c r="C87" s="32"/>
      <c r="D87" s="32"/>
      <c r="E87" s="32"/>
    </row>
    <row r="88" spans="1:5" x14ac:dyDescent="0.25">
      <c r="A88" s="32"/>
      <c r="B88" s="32"/>
      <c r="C88" s="32"/>
      <c r="D88" s="32"/>
      <c r="E88" s="32"/>
    </row>
    <row r="89" spans="1:5" x14ac:dyDescent="0.25">
      <c r="A89" s="32"/>
      <c r="B89" s="32"/>
      <c r="C89" s="32"/>
      <c r="D89" s="32"/>
      <c r="E89" s="32"/>
    </row>
    <row r="90" spans="1:5" x14ac:dyDescent="0.25">
      <c r="A90" s="32"/>
      <c r="B90" s="32"/>
      <c r="C90" s="32"/>
      <c r="D90" s="32"/>
      <c r="E90" s="32"/>
    </row>
    <row r="91" spans="1:5" x14ac:dyDescent="0.25">
      <c r="A91" s="32"/>
      <c r="B91" s="32"/>
      <c r="C91" s="32"/>
      <c r="D91" s="32"/>
      <c r="E91" s="32"/>
    </row>
    <row r="92" spans="1:5" x14ac:dyDescent="0.25">
      <c r="A92" s="32"/>
      <c r="B92" s="32"/>
      <c r="C92" s="32"/>
      <c r="D92" s="32"/>
      <c r="E92" s="32"/>
    </row>
    <row r="93" spans="1:5" x14ac:dyDescent="0.25">
      <c r="A93" s="32"/>
      <c r="B93" s="32"/>
      <c r="C93" s="32"/>
      <c r="D93" s="32"/>
      <c r="E93" s="32"/>
    </row>
    <row r="94" spans="1:5" x14ac:dyDescent="0.25">
      <c r="A94" s="32"/>
      <c r="B94" s="32"/>
      <c r="C94" s="32"/>
      <c r="D94" s="32"/>
      <c r="E94" s="32"/>
    </row>
    <row r="95" spans="1:5" x14ac:dyDescent="0.25">
      <c r="A95" s="32"/>
      <c r="B95" s="32"/>
      <c r="C95" s="32"/>
      <c r="D95" s="32"/>
      <c r="E95" s="32"/>
    </row>
    <row r="96" spans="1:5" x14ac:dyDescent="0.25">
      <c r="A96" s="32"/>
      <c r="B96" s="32"/>
      <c r="C96" s="32"/>
      <c r="D96" s="32"/>
      <c r="E96" s="32"/>
    </row>
    <row r="97" spans="1:5" x14ac:dyDescent="0.25">
      <c r="A97" s="32"/>
      <c r="B97" s="32"/>
      <c r="C97" s="32"/>
      <c r="D97" s="32"/>
      <c r="E97" s="32"/>
    </row>
    <row r="98" spans="1:5" x14ac:dyDescent="0.25">
      <c r="A98" s="32"/>
      <c r="B98" s="32"/>
      <c r="C98" s="32"/>
      <c r="D98" s="32"/>
      <c r="E98" s="32"/>
    </row>
    <row r="99" spans="1:5" x14ac:dyDescent="0.25">
      <c r="A99" s="32"/>
      <c r="B99" s="32"/>
      <c r="C99" s="32"/>
      <c r="D99" s="32"/>
      <c r="E99" s="32"/>
    </row>
    <row r="100" spans="1:5" x14ac:dyDescent="0.25">
      <c r="A100" s="32"/>
      <c r="B100" s="32"/>
      <c r="C100" s="32"/>
      <c r="D100" s="32"/>
      <c r="E100" s="32"/>
    </row>
    <row r="101" spans="1:5" x14ac:dyDescent="0.25">
      <c r="A101" s="32"/>
      <c r="B101" s="32"/>
      <c r="C101" s="32"/>
      <c r="D101" s="32"/>
      <c r="E101" s="32"/>
    </row>
    <row r="102" spans="1:5" x14ac:dyDescent="0.25">
      <c r="A102" s="32"/>
      <c r="B102" s="32"/>
      <c r="C102" s="32"/>
      <c r="D102" s="32"/>
      <c r="E102" s="32"/>
    </row>
    <row r="103" spans="1:5" x14ac:dyDescent="0.25">
      <c r="A103" s="32"/>
      <c r="B103" s="32"/>
      <c r="C103" s="32"/>
      <c r="D103" s="32"/>
      <c r="E103" s="32"/>
    </row>
    <row r="104" spans="1:5" x14ac:dyDescent="0.25">
      <c r="A104" s="32"/>
      <c r="B104" s="32"/>
      <c r="C104" s="32"/>
      <c r="D104" s="32"/>
      <c r="E104" s="32"/>
    </row>
    <row r="105" spans="1:5" x14ac:dyDescent="0.25">
      <c r="A105" s="32"/>
      <c r="B105" s="32"/>
      <c r="C105" s="32"/>
      <c r="D105" s="32"/>
      <c r="E105" s="32"/>
    </row>
    <row r="106" spans="1:5" x14ac:dyDescent="0.25">
      <c r="A106" s="32"/>
      <c r="B106" s="32"/>
      <c r="C106" s="32"/>
      <c r="D106" s="32"/>
      <c r="E106" s="32"/>
    </row>
    <row r="107" spans="1:5" x14ac:dyDescent="0.25">
      <c r="A107" s="32"/>
      <c r="B107" s="32"/>
      <c r="C107" s="32"/>
      <c r="D107" s="32"/>
      <c r="E107" s="32"/>
    </row>
    <row r="108" spans="1:5" x14ac:dyDescent="0.25">
      <c r="A108" s="32"/>
      <c r="B108" s="32"/>
      <c r="C108" s="32"/>
      <c r="D108" s="32"/>
      <c r="E108" s="32"/>
    </row>
    <row r="109" spans="1:5" x14ac:dyDescent="0.25">
      <c r="A109" s="32"/>
      <c r="B109" s="32"/>
      <c r="C109" s="32"/>
      <c r="D109" s="32"/>
      <c r="E109" s="32"/>
    </row>
    <row r="110" spans="1:5" x14ac:dyDescent="0.25">
      <c r="A110" s="32"/>
      <c r="B110" s="32"/>
      <c r="C110" s="32"/>
      <c r="D110" s="32"/>
      <c r="E110" s="32"/>
    </row>
    <row r="111" spans="1:5" x14ac:dyDescent="0.25">
      <c r="A111" s="32"/>
      <c r="B111" s="32"/>
      <c r="C111" s="32"/>
      <c r="D111" s="32"/>
      <c r="E111" s="32"/>
    </row>
    <row r="112" spans="1:5" x14ac:dyDescent="0.25">
      <c r="A112" s="32"/>
      <c r="B112" s="32"/>
      <c r="C112" s="32"/>
      <c r="D112" s="32"/>
      <c r="E112" s="32"/>
    </row>
    <row r="113" spans="1:5" x14ac:dyDescent="0.25">
      <c r="A113" s="32"/>
      <c r="B113" s="32"/>
      <c r="C113" s="32"/>
      <c r="D113" s="32"/>
      <c r="E113" s="32"/>
    </row>
    <row r="114" spans="1:5" x14ac:dyDescent="0.25">
      <c r="A114" s="32"/>
      <c r="B114" s="32"/>
      <c r="C114" s="32"/>
      <c r="D114" s="32"/>
      <c r="E114" s="32"/>
    </row>
    <row r="115" spans="1:5" x14ac:dyDescent="0.25">
      <c r="A115" s="32"/>
      <c r="B115" s="32"/>
      <c r="C115" s="32"/>
      <c r="D115" s="32"/>
      <c r="E115" s="32"/>
    </row>
    <row r="116" spans="1:5" x14ac:dyDescent="0.25">
      <c r="A116" s="32"/>
      <c r="B116" s="32"/>
      <c r="C116" s="32"/>
      <c r="D116" s="32"/>
      <c r="E116" s="32"/>
    </row>
    <row r="117" spans="1:5" x14ac:dyDescent="0.25">
      <c r="A117" s="32"/>
      <c r="B117" s="32"/>
      <c r="C117" s="32"/>
      <c r="D117" s="32"/>
      <c r="E117" s="32"/>
    </row>
    <row r="118" spans="1:5" x14ac:dyDescent="0.25">
      <c r="A118" s="32"/>
      <c r="B118" s="32"/>
      <c r="C118" s="32"/>
      <c r="D118" s="32"/>
      <c r="E118" s="32"/>
    </row>
    <row r="119" spans="1:5" x14ac:dyDescent="0.25">
      <c r="A119" s="32"/>
      <c r="B119" s="32"/>
      <c r="C119" s="32"/>
      <c r="D119" s="32"/>
      <c r="E119" s="32"/>
    </row>
    <row r="120" spans="1:5" x14ac:dyDescent="0.25">
      <c r="A120" s="32"/>
      <c r="B120" s="32"/>
      <c r="C120" s="32"/>
      <c r="D120" s="32"/>
      <c r="E120" s="32"/>
    </row>
    <row r="121" spans="1:5" x14ac:dyDescent="0.25">
      <c r="A121" s="32"/>
      <c r="B121" s="32"/>
      <c r="C121" s="32"/>
      <c r="D121" s="32"/>
      <c r="E121" s="32"/>
    </row>
    <row r="122" spans="1:5" x14ac:dyDescent="0.25">
      <c r="A122" s="32"/>
      <c r="B122" s="32"/>
      <c r="C122" s="32"/>
      <c r="D122" s="32"/>
      <c r="E122" s="32"/>
    </row>
    <row r="123" spans="1:5" x14ac:dyDescent="0.25">
      <c r="A123" s="32"/>
      <c r="B123" s="32"/>
      <c r="C123" s="32"/>
      <c r="D123" s="32"/>
      <c r="E123" s="32"/>
    </row>
    <row r="124" spans="1:5" x14ac:dyDescent="0.25">
      <c r="A124" s="32"/>
      <c r="B124" s="32"/>
      <c r="C124" s="32"/>
      <c r="D124" s="32"/>
      <c r="E124" s="32"/>
    </row>
    <row r="125" spans="1:5" x14ac:dyDescent="0.25">
      <c r="A125" s="32"/>
      <c r="B125" s="32"/>
      <c r="C125" s="32"/>
      <c r="D125" s="32"/>
      <c r="E125" s="32"/>
    </row>
    <row r="126" spans="1:5" x14ac:dyDescent="0.25">
      <c r="A126" s="32"/>
      <c r="B126" s="32"/>
      <c r="C126" s="32"/>
      <c r="D126" s="32"/>
      <c r="E126" s="32"/>
    </row>
    <row r="127" spans="1:5" x14ac:dyDescent="0.25">
      <c r="A127" s="32"/>
      <c r="B127" s="32"/>
      <c r="C127" s="32"/>
      <c r="D127" s="32"/>
      <c r="E127" s="32"/>
    </row>
    <row r="128" spans="1:5" x14ac:dyDescent="0.25">
      <c r="A128" s="32"/>
      <c r="B128" s="32"/>
      <c r="C128" s="32"/>
      <c r="D128" s="32"/>
      <c r="E128" s="32"/>
    </row>
    <row r="129" spans="1:5" x14ac:dyDescent="0.25">
      <c r="A129" s="32"/>
      <c r="B129" s="32"/>
      <c r="C129" s="32"/>
      <c r="D129" s="32"/>
      <c r="E129" s="32"/>
    </row>
    <row r="130" spans="1:5" x14ac:dyDescent="0.25">
      <c r="A130" s="32"/>
      <c r="B130" s="32"/>
      <c r="C130" s="32"/>
      <c r="D130" s="32"/>
      <c r="E130" s="32"/>
    </row>
    <row r="131" spans="1:5" x14ac:dyDescent="0.25">
      <c r="A131" s="32"/>
      <c r="B131" s="32"/>
      <c r="C131" s="32"/>
      <c r="D131" s="32"/>
      <c r="E131" s="32"/>
    </row>
    <row r="132" spans="1:5" x14ac:dyDescent="0.25">
      <c r="A132" s="32"/>
      <c r="B132" s="32"/>
      <c r="C132" s="32"/>
      <c r="D132" s="32"/>
      <c r="E132" s="32"/>
    </row>
    <row r="133" spans="1:5" x14ac:dyDescent="0.25">
      <c r="A133" s="32"/>
      <c r="B133" s="32"/>
      <c r="C133" s="32"/>
      <c r="D133" s="32"/>
      <c r="E133" s="32"/>
    </row>
    <row r="134" spans="1:5" x14ac:dyDescent="0.25">
      <c r="A134" s="32"/>
      <c r="B134" s="32"/>
      <c r="C134" s="32"/>
      <c r="D134" s="32"/>
      <c r="E134" s="32"/>
    </row>
    <row r="135" spans="1:5" x14ac:dyDescent="0.25">
      <c r="A135" s="32"/>
      <c r="B135" s="32"/>
      <c r="C135" s="32"/>
      <c r="D135" s="32"/>
      <c r="E135" s="32"/>
    </row>
    <row r="136" spans="1:5" x14ac:dyDescent="0.25">
      <c r="A136" s="32"/>
      <c r="B136" s="32"/>
      <c r="C136" s="32"/>
      <c r="D136" s="32"/>
      <c r="E136" s="32"/>
    </row>
    <row r="137" spans="1:5" x14ac:dyDescent="0.25">
      <c r="A137" s="32"/>
      <c r="B137" s="32"/>
      <c r="C137" s="32"/>
      <c r="D137" s="32"/>
      <c r="E137" s="32"/>
    </row>
    <row r="138" spans="1:5" x14ac:dyDescent="0.25">
      <c r="A138" s="32"/>
      <c r="B138" s="32"/>
      <c r="C138" s="32"/>
      <c r="D138" s="32"/>
      <c r="E138" s="32"/>
    </row>
    <row r="139" spans="1:5" x14ac:dyDescent="0.25">
      <c r="A139" s="32"/>
      <c r="B139" s="32"/>
      <c r="C139" s="32"/>
      <c r="D139" s="32"/>
      <c r="E139" s="32"/>
    </row>
    <row r="140" spans="1:5" x14ac:dyDescent="0.25">
      <c r="A140" s="32"/>
      <c r="B140" s="32"/>
      <c r="C140" s="32"/>
      <c r="D140" s="32"/>
      <c r="E140" s="32"/>
    </row>
    <row r="141" spans="1:5" x14ac:dyDescent="0.25">
      <c r="A141" s="32"/>
      <c r="B141" s="32"/>
      <c r="C141" s="32"/>
      <c r="D141" s="32"/>
      <c r="E141" s="32"/>
    </row>
    <row r="142" spans="1:5" x14ac:dyDescent="0.25">
      <c r="A142" s="32"/>
      <c r="B142" s="32"/>
      <c r="C142" s="32"/>
      <c r="D142" s="32"/>
      <c r="E142" s="32"/>
    </row>
    <row r="143" spans="1:5" x14ac:dyDescent="0.25">
      <c r="A143" s="32"/>
      <c r="B143" s="32"/>
      <c r="C143" s="32"/>
      <c r="D143" s="32"/>
      <c r="E143" s="32"/>
    </row>
    <row r="144" spans="1:5" x14ac:dyDescent="0.25">
      <c r="A144" s="32"/>
      <c r="B144" s="32"/>
      <c r="C144" s="32"/>
      <c r="D144" s="32"/>
      <c r="E144" s="32"/>
    </row>
    <row r="145" spans="1:5" x14ac:dyDescent="0.25">
      <c r="A145" s="32"/>
      <c r="B145" s="32"/>
      <c r="C145" s="32"/>
      <c r="D145" s="32"/>
      <c r="E145" s="32"/>
    </row>
    <row r="146" spans="1:5" x14ac:dyDescent="0.25">
      <c r="A146" s="32"/>
      <c r="B146" s="32"/>
      <c r="C146" s="32"/>
      <c r="D146" s="32"/>
      <c r="E146" s="32"/>
    </row>
    <row r="147" spans="1:5" x14ac:dyDescent="0.25">
      <c r="A147" s="32"/>
      <c r="B147" s="32"/>
      <c r="C147" s="32"/>
      <c r="D147" s="32"/>
      <c r="E147" s="32"/>
    </row>
    <row r="148" spans="1:5" x14ac:dyDescent="0.25">
      <c r="A148" s="32"/>
      <c r="B148" s="32"/>
      <c r="C148" s="32"/>
      <c r="D148" s="32"/>
      <c r="E148" s="32"/>
    </row>
    <row r="149" spans="1:5" x14ac:dyDescent="0.25">
      <c r="A149" s="32"/>
      <c r="B149" s="32"/>
      <c r="C149" s="32"/>
      <c r="D149" s="32"/>
      <c r="E149" s="32"/>
    </row>
    <row r="150" spans="1:5" x14ac:dyDescent="0.25">
      <c r="A150" s="32"/>
      <c r="B150" s="32"/>
      <c r="C150" s="32"/>
      <c r="D150" s="32"/>
      <c r="E150" s="32"/>
    </row>
    <row r="151" spans="1:5" x14ac:dyDescent="0.25">
      <c r="A151" s="32"/>
      <c r="B151" s="32"/>
      <c r="C151" s="32"/>
      <c r="D151" s="32"/>
      <c r="E151" s="32"/>
    </row>
    <row r="152" spans="1:5" x14ac:dyDescent="0.25">
      <c r="A152" s="32"/>
      <c r="B152" s="32"/>
      <c r="C152" s="32"/>
      <c r="D152" s="32"/>
      <c r="E152" s="32"/>
    </row>
    <row r="153" spans="1:5" x14ac:dyDescent="0.25">
      <c r="A153" s="32"/>
      <c r="B153" s="32"/>
      <c r="C153" s="32"/>
      <c r="D153" s="32"/>
      <c r="E153" s="32"/>
    </row>
    <row r="154" spans="1:5" x14ac:dyDescent="0.25">
      <c r="A154" s="32"/>
      <c r="B154" s="32"/>
      <c r="C154" s="32"/>
      <c r="D154" s="32"/>
      <c r="E154" s="32"/>
    </row>
    <row r="155" spans="1:5" x14ac:dyDescent="0.25">
      <c r="A155" s="32"/>
      <c r="B155" s="32"/>
      <c r="C155" s="32"/>
      <c r="D155" s="32"/>
      <c r="E155" s="32"/>
    </row>
    <row r="156" spans="1:5" x14ac:dyDescent="0.25">
      <c r="A156" s="32"/>
      <c r="B156" s="32"/>
      <c r="C156" s="32"/>
      <c r="D156" s="32"/>
      <c r="E156" s="32"/>
    </row>
    <row r="157" spans="1:5" x14ac:dyDescent="0.25">
      <c r="A157" s="32"/>
      <c r="B157" s="32"/>
      <c r="C157" s="32"/>
      <c r="D157" s="32"/>
      <c r="E157" s="32"/>
    </row>
    <row r="158" spans="1:5" x14ac:dyDescent="0.25">
      <c r="A158" s="32"/>
      <c r="B158" s="32"/>
      <c r="C158" s="32"/>
      <c r="D158" s="32"/>
      <c r="E158" s="32"/>
    </row>
    <row r="159" spans="1:5" x14ac:dyDescent="0.25">
      <c r="A159" s="32"/>
      <c r="B159" s="32"/>
      <c r="C159" s="32"/>
      <c r="D159" s="32"/>
      <c r="E159" s="32"/>
    </row>
    <row r="160" spans="1:5" x14ac:dyDescent="0.25">
      <c r="A160" s="32"/>
      <c r="B160" s="32"/>
      <c r="C160" s="32"/>
      <c r="D160" s="32"/>
      <c r="E160" s="32"/>
    </row>
    <row r="161" spans="1:5" x14ac:dyDescent="0.25">
      <c r="A161" s="32"/>
      <c r="B161" s="32"/>
      <c r="C161" s="32"/>
      <c r="D161" s="32"/>
      <c r="E161" s="32"/>
    </row>
    <row r="162" spans="1:5" x14ac:dyDescent="0.25">
      <c r="A162" s="32"/>
      <c r="B162" s="32"/>
      <c r="C162" s="32"/>
      <c r="D162" s="32"/>
      <c r="E162" s="32"/>
    </row>
    <row r="163" spans="1:5" x14ac:dyDescent="0.25">
      <c r="A163" s="32"/>
      <c r="B163" s="32"/>
      <c r="C163" s="32"/>
      <c r="D163" s="32"/>
      <c r="E163" s="32"/>
    </row>
    <row r="164" spans="1:5" x14ac:dyDescent="0.25">
      <c r="A164" s="32"/>
      <c r="B164" s="32"/>
      <c r="C164" s="32"/>
      <c r="D164" s="32"/>
      <c r="E164" s="32"/>
    </row>
    <row r="165" spans="1:5" x14ac:dyDescent="0.25">
      <c r="A165" s="32"/>
      <c r="B165" s="32"/>
      <c r="C165" s="32"/>
      <c r="D165" s="32"/>
      <c r="E165" s="32"/>
    </row>
    <row r="166" spans="1:5" x14ac:dyDescent="0.25">
      <c r="A166" s="32"/>
      <c r="B166" s="32"/>
      <c r="C166" s="32"/>
      <c r="D166" s="32"/>
      <c r="E166" s="32"/>
    </row>
    <row r="167" spans="1:5" x14ac:dyDescent="0.25">
      <c r="A167" s="32"/>
      <c r="B167" s="32"/>
      <c r="C167" s="32"/>
      <c r="D167" s="32"/>
      <c r="E167" s="32"/>
    </row>
    <row r="168" spans="1:5" x14ac:dyDescent="0.25">
      <c r="A168" s="32"/>
      <c r="B168" s="32"/>
      <c r="C168" s="32"/>
      <c r="D168" s="32"/>
      <c r="E168" s="32"/>
    </row>
    <row r="169" spans="1:5" x14ac:dyDescent="0.25">
      <c r="A169" s="32"/>
      <c r="B169" s="32"/>
      <c r="C169" s="32"/>
      <c r="D169" s="32"/>
      <c r="E169" s="32"/>
    </row>
    <row r="170" spans="1:5" x14ac:dyDescent="0.25">
      <c r="A170" s="32"/>
      <c r="B170" s="32"/>
      <c r="C170" s="32"/>
      <c r="D170" s="32"/>
      <c r="E170" s="32"/>
    </row>
    <row r="171" spans="1:5" x14ac:dyDescent="0.25">
      <c r="A171" s="32"/>
      <c r="B171" s="32"/>
      <c r="C171" s="32"/>
      <c r="D171" s="32"/>
      <c r="E171" s="32"/>
    </row>
    <row r="172" spans="1:5" x14ac:dyDescent="0.25">
      <c r="A172" s="32"/>
      <c r="B172" s="32"/>
      <c r="C172" s="32"/>
      <c r="D172" s="32"/>
      <c r="E172" s="32"/>
    </row>
    <row r="173" spans="1:5" x14ac:dyDescent="0.25">
      <c r="A173" s="32"/>
      <c r="B173" s="32"/>
      <c r="C173" s="32"/>
      <c r="D173" s="32"/>
      <c r="E173" s="32"/>
    </row>
    <row r="174" spans="1:5" x14ac:dyDescent="0.25">
      <c r="A174" s="32"/>
      <c r="B174" s="32"/>
      <c r="C174" s="32"/>
      <c r="D174" s="32"/>
      <c r="E174" s="32"/>
    </row>
    <row r="175" spans="1:5" x14ac:dyDescent="0.25">
      <c r="A175" s="32"/>
      <c r="B175" s="32"/>
      <c r="C175" s="32"/>
      <c r="D175" s="32"/>
      <c r="E175" s="32"/>
    </row>
    <row r="176" spans="1:5" x14ac:dyDescent="0.25">
      <c r="A176" s="32"/>
      <c r="B176" s="32"/>
      <c r="C176" s="32"/>
      <c r="D176" s="32"/>
      <c r="E176" s="32"/>
    </row>
    <row r="177" spans="1:5" x14ac:dyDescent="0.25">
      <c r="A177" s="32"/>
      <c r="B177" s="32"/>
      <c r="C177" s="32"/>
      <c r="D177" s="32"/>
      <c r="E177" s="32"/>
    </row>
    <row r="178" spans="1:5" x14ac:dyDescent="0.25">
      <c r="A178" s="32"/>
      <c r="B178" s="32"/>
      <c r="C178" s="32"/>
      <c r="D178" s="32"/>
      <c r="E178" s="32"/>
    </row>
    <row r="179" spans="1:5" x14ac:dyDescent="0.25">
      <c r="A179" s="32"/>
      <c r="B179" s="32"/>
      <c r="C179" s="32"/>
      <c r="D179" s="32"/>
      <c r="E179" s="32"/>
    </row>
    <row r="180" spans="1:5" x14ac:dyDescent="0.25">
      <c r="A180" s="32"/>
      <c r="B180" s="32"/>
      <c r="C180" s="32"/>
      <c r="D180" s="32"/>
      <c r="E180" s="32"/>
    </row>
    <row r="181" spans="1:5" x14ac:dyDescent="0.25">
      <c r="A181" s="32"/>
      <c r="B181" s="32"/>
      <c r="C181" s="32"/>
      <c r="D181" s="32"/>
      <c r="E181" s="32"/>
    </row>
    <row r="182" spans="1:5" x14ac:dyDescent="0.25">
      <c r="A182" s="32"/>
      <c r="B182" s="32"/>
      <c r="C182" s="32"/>
      <c r="D182" s="32"/>
      <c r="E182" s="32"/>
    </row>
    <row r="183" spans="1:5" x14ac:dyDescent="0.25">
      <c r="A183" s="32"/>
      <c r="B183" s="32"/>
      <c r="C183" s="32"/>
      <c r="D183" s="32"/>
      <c r="E183" s="32"/>
    </row>
    <row r="184" spans="1:5" x14ac:dyDescent="0.25">
      <c r="A184" s="32"/>
      <c r="B184" s="32"/>
      <c r="C184" s="32"/>
      <c r="D184" s="32"/>
      <c r="E184" s="32"/>
    </row>
    <row r="185" spans="1:5" x14ac:dyDescent="0.25">
      <c r="A185" s="32"/>
      <c r="B185" s="32"/>
      <c r="C185" s="32"/>
      <c r="D185" s="32"/>
      <c r="E185" s="32"/>
    </row>
    <row r="186" spans="1:5" x14ac:dyDescent="0.25">
      <c r="A186" s="32"/>
      <c r="B186" s="32"/>
      <c r="C186" s="32"/>
      <c r="D186" s="32"/>
      <c r="E186" s="32"/>
    </row>
    <row r="187" spans="1:5" x14ac:dyDescent="0.25">
      <c r="A187" s="32"/>
      <c r="B187" s="32"/>
      <c r="C187" s="32"/>
      <c r="D187" s="32"/>
      <c r="E187" s="32"/>
    </row>
    <row r="188" spans="1:5" x14ac:dyDescent="0.25">
      <c r="A188" s="32"/>
      <c r="B188" s="32"/>
      <c r="C188" s="32"/>
      <c r="D188" s="32"/>
      <c r="E188" s="32"/>
    </row>
    <row r="189" spans="1:5" x14ac:dyDescent="0.25">
      <c r="A189" s="32"/>
      <c r="B189" s="32"/>
      <c r="C189" s="32"/>
      <c r="D189" s="32"/>
      <c r="E189" s="32"/>
    </row>
    <row r="190" spans="1:5" x14ac:dyDescent="0.25">
      <c r="A190" s="32"/>
      <c r="B190" s="32"/>
      <c r="C190" s="32"/>
      <c r="D190" s="32"/>
      <c r="E190" s="32"/>
    </row>
    <row r="191" spans="1:5" x14ac:dyDescent="0.25">
      <c r="A191" s="32"/>
      <c r="B191" s="32"/>
      <c r="C191" s="32"/>
      <c r="D191" s="32"/>
      <c r="E191" s="32"/>
    </row>
    <row r="192" spans="1:5" x14ac:dyDescent="0.25">
      <c r="A192" s="32"/>
      <c r="B192" s="32"/>
      <c r="C192" s="32"/>
      <c r="D192" s="32"/>
      <c r="E192" s="32"/>
    </row>
    <row r="193" spans="1:5" x14ac:dyDescent="0.25">
      <c r="A193" s="32"/>
      <c r="B193" s="32"/>
      <c r="C193" s="32"/>
      <c r="D193" s="32"/>
      <c r="E193" s="32"/>
    </row>
    <row r="194" spans="1:5" x14ac:dyDescent="0.25">
      <c r="A194" s="32"/>
      <c r="B194" s="32"/>
      <c r="C194" s="32"/>
      <c r="D194" s="32"/>
      <c r="E194" s="32"/>
    </row>
    <row r="195" spans="1:5" x14ac:dyDescent="0.25">
      <c r="A195" s="32"/>
      <c r="B195" s="32"/>
      <c r="C195" s="32"/>
      <c r="D195" s="32"/>
      <c r="E195" s="32"/>
    </row>
    <row r="196" spans="1:5" x14ac:dyDescent="0.25">
      <c r="A196" s="32"/>
      <c r="B196" s="32"/>
      <c r="C196" s="32"/>
      <c r="D196" s="32"/>
      <c r="E196" s="32"/>
    </row>
    <row r="197" spans="1:5" x14ac:dyDescent="0.25">
      <c r="A197" s="32"/>
      <c r="B197" s="32"/>
      <c r="C197" s="32"/>
      <c r="D197" s="32"/>
      <c r="E197" s="32"/>
    </row>
    <row r="198" spans="1:5" x14ac:dyDescent="0.25">
      <c r="A198" s="32"/>
      <c r="B198" s="32"/>
      <c r="C198" s="32"/>
      <c r="D198" s="32"/>
      <c r="E198" s="32"/>
    </row>
    <row r="199" spans="1:5" x14ac:dyDescent="0.25">
      <c r="A199" s="32"/>
      <c r="B199" s="32"/>
      <c r="C199" s="32"/>
      <c r="D199" s="32"/>
      <c r="E199" s="32"/>
    </row>
    <row r="200" spans="1:5" x14ac:dyDescent="0.25">
      <c r="A200" s="32"/>
      <c r="B200" s="32"/>
      <c r="C200" s="32"/>
      <c r="D200" s="32"/>
      <c r="E200" s="32"/>
    </row>
    <row r="201" spans="1:5" x14ac:dyDescent="0.25">
      <c r="A201" s="32"/>
      <c r="B201" s="32"/>
      <c r="C201" s="32"/>
      <c r="D201" s="32"/>
      <c r="E201" s="32"/>
    </row>
    <row r="202" spans="1:5" x14ac:dyDescent="0.25">
      <c r="A202" s="32"/>
      <c r="B202" s="32"/>
      <c r="C202" s="32"/>
      <c r="D202" s="32"/>
      <c r="E202" s="32"/>
    </row>
    <row r="203" spans="1:5" x14ac:dyDescent="0.25">
      <c r="A203" s="32"/>
      <c r="B203" s="32"/>
      <c r="C203" s="32"/>
      <c r="D203" s="32"/>
      <c r="E203" s="32"/>
    </row>
    <row r="204" spans="1:5" x14ac:dyDescent="0.25">
      <c r="A204" s="32"/>
      <c r="B204" s="32"/>
      <c r="C204" s="32"/>
      <c r="D204" s="32"/>
      <c r="E204" s="32"/>
    </row>
    <row r="205" spans="1:5" x14ac:dyDescent="0.25">
      <c r="A205" s="32"/>
      <c r="B205" s="32"/>
      <c r="C205" s="32"/>
      <c r="D205" s="32"/>
      <c r="E205" s="32"/>
    </row>
    <row r="206" spans="1:5" x14ac:dyDescent="0.25">
      <c r="A206" s="32"/>
      <c r="B206" s="32"/>
      <c r="C206" s="32"/>
      <c r="D206" s="32"/>
      <c r="E206" s="32"/>
    </row>
  </sheetData>
  <mergeCells count="156">
    <mergeCell ref="F44:G44"/>
    <mergeCell ref="F43:G43"/>
    <mergeCell ref="A57:E57"/>
    <mergeCell ref="H46:I46"/>
    <mergeCell ref="F46:G46"/>
    <mergeCell ref="A46:E46"/>
    <mergeCell ref="A53:E53"/>
    <mergeCell ref="A54:E54"/>
    <mergeCell ref="A55:E55"/>
    <mergeCell ref="A56:E56"/>
    <mergeCell ref="A49:E49"/>
    <mergeCell ref="A50:E50"/>
    <mergeCell ref="A51:E51"/>
    <mergeCell ref="A52:E52"/>
    <mergeCell ref="A47:E47"/>
    <mergeCell ref="A45:E45"/>
    <mergeCell ref="A48:E48"/>
    <mergeCell ref="H40:I40"/>
    <mergeCell ref="H58:I58"/>
    <mergeCell ref="H53:I53"/>
    <mergeCell ref="H54:I54"/>
    <mergeCell ref="H55:I55"/>
    <mergeCell ref="H56:I56"/>
    <mergeCell ref="H57:I57"/>
    <mergeCell ref="H41:I41"/>
    <mergeCell ref="H42:I42"/>
    <mergeCell ref="H43:I43"/>
    <mergeCell ref="H44:I44"/>
    <mergeCell ref="F58:G58"/>
    <mergeCell ref="H45:I45"/>
    <mergeCell ref="H47:I47"/>
    <mergeCell ref="H48:I48"/>
    <mergeCell ref="H49:I49"/>
    <mergeCell ref="H50:I50"/>
    <mergeCell ref="H51:I51"/>
    <mergeCell ref="H52:I52"/>
    <mergeCell ref="F57:G57"/>
    <mergeCell ref="F55:G55"/>
    <mergeCell ref="F56:G56"/>
    <mergeCell ref="F45:G45"/>
    <mergeCell ref="F47:G47"/>
    <mergeCell ref="F48:G48"/>
    <mergeCell ref="F49:G49"/>
    <mergeCell ref="F50:G50"/>
    <mergeCell ref="F51:G51"/>
    <mergeCell ref="F52:G52"/>
    <mergeCell ref="F53:G53"/>
    <mergeCell ref="F54:G54"/>
    <mergeCell ref="A42:E42"/>
    <mergeCell ref="A43:E43"/>
    <mergeCell ref="A44:E44"/>
    <mergeCell ref="A58:E58"/>
    <mergeCell ref="A40:E40"/>
    <mergeCell ref="A41:E41"/>
    <mergeCell ref="A39:E39"/>
    <mergeCell ref="A31:E31"/>
    <mergeCell ref="A32:E32"/>
    <mergeCell ref="A33:E33"/>
    <mergeCell ref="A34:E34"/>
    <mergeCell ref="A35:E35"/>
    <mergeCell ref="A36:E36"/>
    <mergeCell ref="A37:E37"/>
    <mergeCell ref="A14:E14"/>
    <mergeCell ref="A15:E15"/>
    <mergeCell ref="A38:E38"/>
    <mergeCell ref="A27:E27"/>
    <mergeCell ref="A28:E28"/>
    <mergeCell ref="A29:E29"/>
    <mergeCell ref="A30:E30"/>
    <mergeCell ref="A24:E24"/>
    <mergeCell ref="A25:E25"/>
    <mergeCell ref="A26:E26"/>
    <mergeCell ref="A16:E16"/>
    <mergeCell ref="A17:E17"/>
    <mergeCell ref="A18:E18"/>
    <mergeCell ref="A19:E19"/>
    <mergeCell ref="H36:I36"/>
    <mergeCell ref="H37:I37"/>
    <mergeCell ref="H38:I38"/>
    <mergeCell ref="H32:I32"/>
    <mergeCell ref="H33:I33"/>
    <mergeCell ref="H34:I34"/>
    <mergeCell ref="H35:I35"/>
    <mergeCell ref="A20:E20"/>
    <mergeCell ref="A21:E21"/>
    <mergeCell ref="A22:E22"/>
    <mergeCell ref="A23:E23"/>
    <mergeCell ref="F27:G27"/>
    <mergeCell ref="F28:G28"/>
    <mergeCell ref="F22:G22"/>
    <mergeCell ref="F23:G23"/>
    <mergeCell ref="F24:G24"/>
    <mergeCell ref="F25:G25"/>
    <mergeCell ref="H14:I14"/>
    <mergeCell ref="H15:I15"/>
    <mergeCell ref="H16:I16"/>
    <mergeCell ref="F40:G40"/>
    <mergeCell ref="F29:G29"/>
    <mergeCell ref="F30:G30"/>
    <mergeCell ref="F31:G31"/>
    <mergeCell ref="F32:G32"/>
    <mergeCell ref="H21:I21"/>
    <mergeCell ref="H22:I22"/>
    <mergeCell ref="H23:I23"/>
    <mergeCell ref="H24:I24"/>
    <mergeCell ref="H17:I17"/>
    <mergeCell ref="H18:I18"/>
    <mergeCell ref="H19:I19"/>
    <mergeCell ref="H20:I20"/>
    <mergeCell ref="H28:I28"/>
    <mergeCell ref="H29:I29"/>
    <mergeCell ref="H30:I30"/>
    <mergeCell ref="H31:I31"/>
    <mergeCell ref="H25:I25"/>
    <mergeCell ref="H26:I26"/>
    <mergeCell ref="H27:I27"/>
    <mergeCell ref="H39:I39"/>
    <mergeCell ref="F41:G41"/>
    <mergeCell ref="F42:G42"/>
    <mergeCell ref="F37:G37"/>
    <mergeCell ref="F38:G38"/>
    <mergeCell ref="F39:G39"/>
    <mergeCell ref="F33:G33"/>
    <mergeCell ref="F34:G34"/>
    <mergeCell ref="F35:G35"/>
    <mergeCell ref="F36:G36"/>
    <mergeCell ref="F18:G18"/>
    <mergeCell ref="F19:G19"/>
    <mergeCell ref="F20:G20"/>
    <mergeCell ref="F21:G21"/>
    <mergeCell ref="F14:G14"/>
    <mergeCell ref="F15:G15"/>
    <mergeCell ref="F16:G16"/>
    <mergeCell ref="F17:G17"/>
    <mergeCell ref="F26:G26"/>
    <mergeCell ref="H2:I2"/>
    <mergeCell ref="H1:I1"/>
    <mergeCell ref="A4:I4"/>
    <mergeCell ref="A5:I5"/>
    <mergeCell ref="F1:G1"/>
    <mergeCell ref="A3:I3"/>
    <mergeCell ref="F12:G12"/>
    <mergeCell ref="F13:G13"/>
    <mergeCell ref="F10:G11"/>
    <mergeCell ref="A6:I6"/>
    <mergeCell ref="A7:I7"/>
    <mergeCell ref="H8:I9"/>
    <mergeCell ref="A8:E9"/>
    <mergeCell ref="F8:G9"/>
    <mergeCell ref="H10:I11"/>
    <mergeCell ref="A10:E10"/>
    <mergeCell ref="H12:I12"/>
    <mergeCell ref="H13:I13"/>
    <mergeCell ref="A11:E11"/>
    <mergeCell ref="A12:E12"/>
    <mergeCell ref="A13:E13"/>
  </mergeCells>
  <phoneticPr fontId="0" type="noConversion"/>
  <printOptions horizontalCentered="1"/>
  <pageMargins left="0" right="0" top="1" bottom="1" header="0" footer="0.5"/>
  <pageSetup scale="84" orientation="portrait" r:id="rId1"/>
  <headerFooter alignWithMargins="0">
    <oddFooter>&amp;A</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6">
    <pageSetUpPr fitToPage="1"/>
  </sheetPr>
  <dimension ref="A1:G62"/>
  <sheetViews>
    <sheetView workbookViewId="0">
      <selection activeCell="A3" sqref="A3:G3"/>
    </sheetView>
  </sheetViews>
  <sheetFormatPr defaultRowHeight="12.5" x14ac:dyDescent="0.25"/>
  <cols>
    <col min="1" max="1" width="20.453125" customWidth="1"/>
    <col min="3" max="3" width="14.7265625" customWidth="1"/>
    <col min="4" max="4" width="14" customWidth="1"/>
    <col min="5" max="5" width="16" customWidth="1"/>
    <col min="6" max="6" width="16.7265625" customWidth="1"/>
    <col min="7" max="7" width="16.453125" customWidth="1"/>
  </cols>
  <sheetData>
    <row r="1" spans="1:7" x14ac:dyDescent="0.25">
      <c r="A1" s="619">
        <f>Title!B12</f>
        <v>0</v>
      </c>
      <c r="B1" s="2"/>
      <c r="C1" s="2"/>
      <c r="D1" s="2"/>
      <c r="E1" s="2"/>
      <c r="F1" s="1807" t="str">
        <f>'82'!H1</f>
        <v>For The Year Ended</v>
      </c>
      <c r="G1" s="1808"/>
    </row>
    <row r="2" spans="1:7" ht="13" thickBot="1" x14ac:dyDescent="0.3">
      <c r="A2" t="s">
        <v>8</v>
      </c>
      <c r="B2" s="2"/>
      <c r="C2" s="2"/>
      <c r="D2" s="2"/>
      <c r="E2" s="2"/>
      <c r="F2" s="959">
        <f>'84'!H2</f>
        <v>45657</v>
      </c>
      <c r="G2" s="960"/>
    </row>
    <row r="3" spans="1:7" ht="13" x14ac:dyDescent="0.3">
      <c r="A3" s="895" t="s">
        <v>765</v>
      </c>
      <c r="B3" s="895"/>
      <c r="C3" s="895"/>
      <c r="D3" s="895"/>
      <c r="E3" s="895"/>
      <c r="F3" s="895"/>
      <c r="G3" s="895"/>
    </row>
    <row r="4" spans="1:7" ht="26.25" customHeight="1" thickBot="1" x14ac:dyDescent="0.35">
      <c r="A4" s="1827" t="s">
        <v>240</v>
      </c>
      <c r="B4" s="1827"/>
      <c r="C4" s="1827"/>
      <c r="D4" s="1827"/>
      <c r="E4" s="1827"/>
      <c r="F4" s="1827"/>
      <c r="G4" s="1827"/>
    </row>
    <row r="5" spans="1:7" ht="35" thickBot="1" x14ac:dyDescent="0.3">
      <c r="A5" s="1846" t="s">
        <v>2115</v>
      </c>
      <c r="B5" s="1847"/>
      <c r="C5" s="1847"/>
      <c r="D5" s="1848"/>
      <c r="E5" s="148" t="s">
        <v>2144</v>
      </c>
      <c r="F5" s="147" t="s">
        <v>2143</v>
      </c>
      <c r="G5" s="148" t="s">
        <v>2145</v>
      </c>
    </row>
    <row r="6" spans="1:7" x14ac:dyDescent="0.25">
      <c r="A6" s="1073" t="s">
        <v>659</v>
      </c>
      <c r="B6" s="1074"/>
      <c r="C6" s="1074"/>
      <c r="D6" s="1074"/>
      <c r="E6" s="322">
        <f>SUM('86'!A6:F6)+F6+G6</f>
        <v>0</v>
      </c>
      <c r="F6" s="355"/>
      <c r="G6" s="251"/>
    </row>
    <row r="7" spans="1:7" x14ac:dyDescent="0.25">
      <c r="A7" s="1070" t="s">
        <v>660</v>
      </c>
      <c r="B7" s="1071"/>
      <c r="C7" s="1071"/>
      <c r="D7" s="1072"/>
      <c r="E7" s="322">
        <f>SUM('86'!A7:F7)+F7+G7</f>
        <v>0</v>
      </c>
      <c r="F7" s="381"/>
      <c r="G7" s="253"/>
    </row>
    <row r="8" spans="1:7" x14ac:dyDescent="0.25">
      <c r="A8" s="1073" t="s">
        <v>661</v>
      </c>
      <c r="B8" s="1074"/>
      <c r="C8" s="1074"/>
      <c r="D8" s="1074"/>
      <c r="E8" s="322">
        <f>SUM('86'!A8:F8)+F8+G8</f>
        <v>0</v>
      </c>
      <c r="F8" s="355"/>
      <c r="G8" s="251"/>
    </row>
    <row r="9" spans="1:7" x14ac:dyDescent="0.25">
      <c r="A9" s="1070" t="s">
        <v>1340</v>
      </c>
      <c r="B9" s="1071"/>
      <c r="C9" s="1071"/>
      <c r="D9" s="1072"/>
      <c r="E9" s="322">
        <f>SUM('86'!A9:F9)+F9+G9</f>
        <v>0</v>
      </c>
      <c r="F9" s="381"/>
      <c r="G9" s="253"/>
    </row>
    <row r="10" spans="1:7" x14ac:dyDescent="0.25">
      <c r="A10" s="1073" t="s">
        <v>1735</v>
      </c>
      <c r="B10" s="1074"/>
      <c r="C10" s="1074"/>
      <c r="D10" s="1074"/>
      <c r="E10" s="322">
        <f>SUM('86'!A10:F10)+F10+G10</f>
        <v>0</v>
      </c>
      <c r="F10" s="381"/>
      <c r="G10" s="253"/>
    </row>
    <row r="11" spans="1:7" ht="13.5" thickBot="1" x14ac:dyDescent="0.35">
      <c r="A11" s="1828" t="s">
        <v>1971</v>
      </c>
      <c r="B11" s="1829"/>
      <c r="C11" s="1829"/>
      <c r="D11" s="1830"/>
      <c r="E11" s="325">
        <f>SUM('86'!A11:F11)+F11+G11</f>
        <v>0</v>
      </c>
      <c r="F11" s="382"/>
      <c r="G11" s="263"/>
    </row>
    <row r="12" spans="1:7" ht="13.5" thickBot="1" x14ac:dyDescent="0.35">
      <c r="A12" s="1080" t="s">
        <v>1341</v>
      </c>
      <c r="B12" s="1081"/>
      <c r="C12" s="1081"/>
      <c r="D12" s="1082"/>
      <c r="E12" s="369">
        <f>SUM(E6:E11)</f>
        <v>0</v>
      </c>
      <c r="F12" s="369">
        <f>SUM(F6:F11)</f>
        <v>0</v>
      </c>
      <c r="G12" s="369">
        <f>SUM(G6:G11)</f>
        <v>0</v>
      </c>
    </row>
    <row r="13" spans="1:7" ht="13" x14ac:dyDescent="0.3">
      <c r="A13" s="1828" t="s">
        <v>1972</v>
      </c>
      <c r="B13" s="1829"/>
      <c r="C13" s="1829"/>
      <c r="D13" s="1830"/>
      <c r="E13" s="322">
        <f>SUM('86'!A13:F13)+F13+G13</f>
        <v>0</v>
      </c>
      <c r="F13" s="383"/>
      <c r="G13" s="247"/>
    </row>
    <row r="14" spans="1:7" ht="13" thickBot="1" x14ac:dyDescent="0.3">
      <c r="A14" s="1073" t="s">
        <v>1342</v>
      </c>
      <c r="B14" s="1074"/>
      <c r="C14" s="1074"/>
      <c r="D14" s="1074"/>
      <c r="E14" s="322">
        <f>SUM('86'!A14:F14)+F14+G14</f>
        <v>0</v>
      </c>
      <c r="F14" s="382"/>
      <c r="G14" s="263"/>
    </row>
    <row r="15" spans="1:7" ht="13.5" thickBot="1" x14ac:dyDescent="0.35">
      <c r="A15" s="1833" t="s">
        <v>1122</v>
      </c>
      <c r="B15" s="1834"/>
      <c r="C15" s="1834"/>
      <c r="D15" s="1835"/>
      <c r="E15" s="369">
        <f>SUM(E12:E14)</f>
        <v>0</v>
      </c>
      <c r="F15" s="369">
        <f>SUM(F12:F14)</f>
        <v>0</v>
      </c>
      <c r="G15" s="369">
        <f>SUM(G12:G14)</f>
        <v>0</v>
      </c>
    </row>
    <row r="16" spans="1:7" ht="13" thickBot="1" x14ac:dyDescent="0.3">
      <c r="A16" s="1070" t="s">
        <v>1345</v>
      </c>
      <c r="B16" s="1071"/>
      <c r="C16" s="1071"/>
      <c r="D16" s="1072"/>
      <c r="E16" s="369"/>
      <c r="F16" s="384"/>
      <c r="G16" s="250"/>
    </row>
    <row r="17" spans="1:7" ht="13.5" thickBot="1" x14ac:dyDescent="0.35">
      <c r="A17" s="1831" t="s">
        <v>1344</v>
      </c>
      <c r="B17" s="1832"/>
      <c r="C17" s="1832"/>
      <c r="D17" s="1832"/>
      <c r="E17" s="369">
        <f>SUM(E15:E16)</f>
        <v>0</v>
      </c>
      <c r="F17" s="369">
        <f>SUM(F15:F16)</f>
        <v>0</v>
      </c>
      <c r="G17" s="369">
        <f>SUM(G15:G16)</f>
        <v>0</v>
      </c>
    </row>
    <row r="18" spans="1:7" x14ac:dyDescent="0.25">
      <c r="A18" s="1070" t="s">
        <v>1343</v>
      </c>
      <c r="B18" s="1071"/>
      <c r="C18" s="1071"/>
      <c r="D18" s="1072"/>
      <c r="E18" s="338"/>
      <c r="F18" s="383"/>
      <c r="G18" s="247"/>
    </row>
    <row r="19" spans="1:7" ht="13" thickBot="1" x14ac:dyDescent="0.3">
      <c r="A19" s="1070" t="s">
        <v>1736</v>
      </c>
      <c r="B19" s="1071"/>
      <c r="C19" s="1071"/>
      <c r="D19" s="1072"/>
      <c r="E19" s="274"/>
      <c r="F19" s="382"/>
      <c r="G19" s="263"/>
    </row>
    <row r="20" spans="1:7" ht="13.5" thickBot="1" x14ac:dyDescent="0.35">
      <c r="A20" s="1080" t="s">
        <v>1346</v>
      </c>
      <c r="B20" s="1081"/>
      <c r="C20" s="1081"/>
      <c r="D20" s="1082"/>
      <c r="E20" s="274">
        <f>SUM(E17:E19)</f>
        <v>0</v>
      </c>
      <c r="F20" s="274">
        <f>SUM(F17:F19)</f>
        <v>0</v>
      </c>
      <c r="G20" s="274">
        <f>SUM(G17:G19)</f>
        <v>0</v>
      </c>
    </row>
    <row r="21" spans="1:7" x14ac:dyDescent="0.25">
      <c r="A21" s="1070" t="s">
        <v>1347</v>
      </c>
      <c r="B21" s="1071"/>
      <c r="C21" s="1071"/>
      <c r="D21" s="1072"/>
      <c r="E21" s="338"/>
      <c r="F21" s="383"/>
      <c r="G21" s="247"/>
    </row>
    <row r="22" spans="1:7" x14ac:dyDescent="0.25">
      <c r="A22" s="1070" t="s">
        <v>1348</v>
      </c>
      <c r="B22" s="1071"/>
      <c r="C22" s="1071"/>
      <c r="D22" s="1072"/>
      <c r="E22" s="322"/>
      <c r="F22" s="381"/>
      <c r="G22" s="253"/>
    </row>
    <row r="23" spans="1:7" x14ac:dyDescent="0.25">
      <c r="A23" s="1836" t="s">
        <v>1349</v>
      </c>
      <c r="B23" s="1837"/>
      <c r="C23" s="1837"/>
      <c r="D23" s="1841"/>
      <c r="E23" s="325"/>
      <c r="F23" s="355"/>
      <c r="G23" s="251"/>
    </row>
    <row r="24" spans="1:7" x14ac:dyDescent="0.25">
      <c r="A24" s="1070" t="s">
        <v>1350</v>
      </c>
      <c r="B24" s="1071"/>
      <c r="C24" s="1071"/>
      <c r="D24" s="1072"/>
      <c r="E24" s="322"/>
      <c r="F24" s="381"/>
      <c r="G24" s="253"/>
    </row>
    <row r="25" spans="1:7" x14ac:dyDescent="0.25">
      <c r="A25" s="1073" t="s">
        <v>1351</v>
      </c>
      <c r="B25" s="1074"/>
      <c r="C25" s="1074"/>
      <c r="D25" s="1074"/>
      <c r="E25" s="322"/>
      <c r="F25" s="381"/>
      <c r="G25" s="253"/>
    </row>
    <row r="26" spans="1:7" ht="13" thickBot="1" x14ac:dyDescent="0.3">
      <c r="A26" s="1070" t="s">
        <v>1352</v>
      </c>
      <c r="B26" s="1071"/>
      <c r="C26" s="1071"/>
      <c r="D26" s="1072"/>
      <c r="E26" s="274"/>
      <c r="F26" s="382"/>
      <c r="G26" s="263"/>
    </row>
    <row r="27" spans="1:7" ht="13.5" thickBot="1" x14ac:dyDescent="0.35">
      <c r="A27" s="1831" t="s">
        <v>1353</v>
      </c>
      <c r="B27" s="1832"/>
      <c r="C27" s="1832"/>
      <c r="D27" s="1832"/>
      <c r="E27" s="274">
        <f>SUM(E22:E26)</f>
        <v>0</v>
      </c>
      <c r="F27" s="274">
        <f>SUM(F22:F26)</f>
        <v>0</v>
      </c>
      <c r="G27" s="274">
        <f>SUM(G22:G26)</f>
        <v>0</v>
      </c>
    </row>
    <row r="28" spans="1:7" ht="13.5" thickBot="1" x14ac:dyDescent="0.35">
      <c r="A28" s="1080" t="s">
        <v>1354</v>
      </c>
      <c r="B28" s="1081"/>
      <c r="C28" s="1081"/>
      <c r="D28" s="1082"/>
      <c r="E28" s="274">
        <f>E27+E21</f>
        <v>0</v>
      </c>
      <c r="F28" s="274">
        <f>F27+F21</f>
        <v>0</v>
      </c>
      <c r="G28" s="274">
        <f>G27+G21</f>
        <v>0</v>
      </c>
    </row>
    <row r="29" spans="1:7" ht="14.25" customHeight="1" thickBot="1" x14ac:dyDescent="0.35">
      <c r="A29" s="1077" t="s">
        <v>1355</v>
      </c>
      <c r="B29" s="1078"/>
      <c r="C29" s="1078"/>
      <c r="D29" s="1078"/>
      <c r="E29" s="349">
        <f>E17-E28</f>
        <v>0</v>
      </c>
      <c r="F29" s="349">
        <f>F17-F28</f>
        <v>0</v>
      </c>
      <c r="G29" s="349">
        <f>G17-G28</f>
        <v>0</v>
      </c>
    </row>
    <row r="30" spans="1:7" ht="13" x14ac:dyDescent="0.3">
      <c r="A30" s="1838" t="s">
        <v>1356</v>
      </c>
      <c r="B30" s="1839"/>
      <c r="C30" s="1839"/>
      <c r="D30" s="1839"/>
      <c r="E30" s="1839"/>
      <c r="F30" s="1839"/>
      <c r="G30" s="1840"/>
    </row>
    <row r="31" spans="1:7" ht="13" x14ac:dyDescent="0.3">
      <c r="A31" s="788" t="s">
        <v>1357</v>
      </c>
      <c r="B31" s="355"/>
      <c r="C31" s="355"/>
      <c r="D31" s="355"/>
      <c r="E31" s="355"/>
      <c r="F31" s="355"/>
      <c r="G31" s="262"/>
    </row>
    <row r="32" spans="1:7" ht="12" customHeight="1" thickBot="1" x14ac:dyDescent="0.35">
      <c r="A32" s="789" t="s">
        <v>1358</v>
      </c>
      <c r="B32" s="385"/>
      <c r="C32" s="385"/>
      <c r="D32" s="385"/>
      <c r="E32" s="385"/>
      <c r="F32" s="386"/>
      <c r="G32" s="387"/>
    </row>
    <row r="33" spans="1:7" ht="48" customHeight="1" thickBot="1" x14ac:dyDescent="0.3">
      <c r="A33" s="1842" t="s">
        <v>2115</v>
      </c>
      <c r="B33" s="1843"/>
      <c r="C33" s="1843"/>
      <c r="D33" s="388" t="s">
        <v>231</v>
      </c>
      <c r="E33" s="388" t="s">
        <v>234</v>
      </c>
      <c r="F33" s="389" t="s">
        <v>233</v>
      </c>
      <c r="G33" s="389" t="s">
        <v>232</v>
      </c>
    </row>
    <row r="34" spans="1:7" x14ac:dyDescent="0.25">
      <c r="A34" s="1844" t="s">
        <v>1733</v>
      </c>
      <c r="B34" s="1845"/>
      <c r="C34" s="1845"/>
      <c r="D34" s="319"/>
      <c r="E34" s="321">
        <f>SUM('86'!A34:F34)+F34+G34</f>
        <v>0</v>
      </c>
      <c r="F34" s="319"/>
      <c r="G34" s="319"/>
    </row>
    <row r="35" spans="1:7" x14ac:dyDescent="0.25">
      <c r="A35" s="1070" t="s">
        <v>1359</v>
      </c>
      <c r="B35" s="1071"/>
      <c r="C35" s="1071"/>
      <c r="D35" s="248"/>
      <c r="E35" s="322"/>
      <c r="F35" s="248"/>
      <c r="G35" s="248"/>
    </row>
    <row r="36" spans="1:7" x14ac:dyDescent="0.25">
      <c r="A36" s="1070" t="s">
        <v>1734</v>
      </c>
      <c r="B36" s="1071"/>
      <c r="C36" s="1071"/>
      <c r="D36" s="229"/>
      <c r="E36" s="325">
        <f>SUM('86'!A36:F36)+F36+G36</f>
        <v>0</v>
      </c>
      <c r="F36" s="229"/>
      <c r="G36" s="229"/>
    </row>
    <row r="37" spans="1:7" x14ac:dyDescent="0.25">
      <c r="A37" s="1836" t="s">
        <v>1360</v>
      </c>
      <c r="B37" s="1837"/>
      <c r="C37" s="1837"/>
      <c r="D37" s="324"/>
      <c r="E37" s="360"/>
      <c r="F37" s="324"/>
      <c r="G37" s="248"/>
    </row>
    <row r="38" spans="1:7" x14ac:dyDescent="0.25">
      <c r="A38" s="1070" t="s">
        <v>1361</v>
      </c>
      <c r="B38" s="1071"/>
      <c r="C38" s="1071"/>
      <c r="D38" s="248"/>
      <c r="E38" s="322">
        <f>SUM('86'!A38:F38)+F38+G38</f>
        <v>0</v>
      </c>
      <c r="F38" s="248"/>
      <c r="G38" s="229"/>
    </row>
    <row r="39" spans="1:7" x14ac:dyDescent="0.25">
      <c r="A39" s="1070" t="s">
        <v>660</v>
      </c>
      <c r="B39" s="1071"/>
      <c r="C39" s="1071"/>
      <c r="D39" s="229"/>
      <c r="E39" s="360">
        <f>SUM('86'!A39:F39)+F39+G39</f>
        <v>0</v>
      </c>
      <c r="F39" s="229"/>
      <c r="G39" s="248"/>
    </row>
    <row r="40" spans="1:7" x14ac:dyDescent="0.25">
      <c r="A40" s="1070" t="s">
        <v>661</v>
      </c>
      <c r="B40" s="1071"/>
      <c r="C40" s="1071"/>
      <c r="D40" s="248"/>
      <c r="E40" s="322">
        <f>SUM('86'!A40:F40)+F40+G40</f>
        <v>0</v>
      </c>
      <c r="F40" s="248"/>
      <c r="G40" s="248"/>
    </row>
    <row r="41" spans="1:7" x14ac:dyDescent="0.25">
      <c r="A41" s="1070" t="s">
        <v>388</v>
      </c>
      <c r="B41" s="1071"/>
      <c r="C41" s="1071"/>
      <c r="D41" s="229"/>
      <c r="E41" s="325">
        <f>SUM('86'!A41:F41)+F41+G41</f>
        <v>0</v>
      </c>
      <c r="F41" s="229"/>
      <c r="G41" s="229"/>
    </row>
    <row r="42" spans="1:7" x14ac:dyDescent="0.25">
      <c r="A42" s="1070" t="s">
        <v>1737</v>
      </c>
      <c r="B42" s="1071"/>
      <c r="C42" s="1071"/>
      <c r="D42" s="248"/>
      <c r="E42" s="322">
        <f>SUM('86'!A42:F42)+F42+G42</f>
        <v>0</v>
      </c>
      <c r="F42" s="248"/>
      <c r="G42" s="248"/>
    </row>
    <row r="43" spans="1:7" ht="13" thickBot="1" x14ac:dyDescent="0.3">
      <c r="A43" s="1070" t="s">
        <v>389</v>
      </c>
      <c r="B43" s="1071"/>
      <c r="C43" s="1071"/>
      <c r="D43" s="258"/>
      <c r="E43" s="349">
        <f>SUM('86'!A43:F43)+F43+G43</f>
        <v>0</v>
      </c>
      <c r="F43" s="258"/>
      <c r="G43" s="258"/>
    </row>
    <row r="44" spans="1:7" ht="13.5" thickBot="1" x14ac:dyDescent="0.35">
      <c r="A44" s="1080" t="s">
        <v>1973</v>
      </c>
      <c r="B44" s="1081"/>
      <c r="C44" s="1081"/>
      <c r="D44" s="263"/>
      <c r="E44" s="349">
        <f>SUM(E38:E43)</f>
        <v>0</v>
      </c>
      <c r="F44" s="349">
        <f>SUM(F38:F43)</f>
        <v>0</v>
      </c>
      <c r="G44" s="349">
        <f>SUM(G38:G43)</f>
        <v>0</v>
      </c>
    </row>
    <row r="45" spans="1:7" ht="13.5" thickBot="1" x14ac:dyDescent="0.35">
      <c r="A45" s="1080" t="s">
        <v>390</v>
      </c>
      <c r="B45" s="1081"/>
      <c r="C45" s="1081"/>
      <c r="D45" s="258"/>
      <c r="E45" s="258"/>
      <c r="F45" s="258"/>
      <c r="G45" s="258"/>
    </row>
    <row r="46" spans="1:7" x14ac:dyDescent="0.25">
      <c r="A46" s="1070" t="s">
        <v>391</v>
      </c>
      <c r="B46" s="1071"/>
      <c r="C46" s="1071"/>
      <c r="D46" s="254"/>
      <c r="E46" s="254"/>
      <c r="F46" s="254"/>
      <c r="G46" s="254"/>
    </row>
    <row r="47" spans="1:7" ht="12" customHeight="1" thickBot="1" x14ac:dyDescent="0.35">
      <c r="A47" s="1080" t="s">
        <v>1974</v>
      </c>
      <c r="B47" s="1081"/>
      <c r="C47" s="1081"/>
      <c r="D47" s="263"/>
      <c r="E47" s="274">
        <f>E46+E44</f>
        <v>0</v>
      </c>
      <c r="F47" s="274">
        <f>F46+F44</f>
        <v>0</v>
      </c>
      <c r="G47" s="274">
        <f>G46+G44</f>
        <v>0</v>
      </c>
    </row>
    <row r="48" spans="1:7" x14ac:dyDescent="0.25">
      <c r="A48" s="1070" t="s">
        <v>392</v>
      </c>
      <c r="B48" s="1071"/>
      <c r="C48" s="1071"/>
      <c r="D48" s="229"/>
      <c r="E48" s="325"/>
      <c r="F48" s="325"/>
      <c r="G48" s="325"/>
    </row>
    <row r="49" spans="1:7" x14ac:dyDescent="0.25">
      <c r="A49" s="1070" t="s">
        <v>1793</v>
      </c>
      <c r="B49" s="1071"/>
      <c r="C49" s="1071"/>
      <c r="D49" s="248"/>
      <c r="E49" s="253"/>
      <c r="F49" s="253"/>
      <c r="G49" s="253"/>
    </row>
    <row r="50" spans="1:7" ht="12.75" customHeight="1" x14ac:dyDescent="0.25">
      <c r="A50" s="1070" t="s">
        <v>1738</v>
      </c>
      <c r="B50" s="1071"/>
      <c r="C50" s="1071"/>
      <c r="D50" s="229"/>
      <c r="E50" s="322">
        <f>SUM('86'!A50:F50)+F50+G50</f>
        <v>0</v>
      </c>
      <c r="F50" s="229"/>
      <c r="G50" s="229"/>
    </row>
    <row r="51" spans="1:7" ht="12.75" customHeight="1" x14ac:dyDescent="0.25">
      <c r="A51" s="1070" t="s">
        <v>1739</v>
      </c>
      <c r="B51" s="1071"/>
      <c r="C51" s="1071"/>
      <c r="D51" s="248"/>
      <c r="E51" s="322">
        <f>SUM('86'!A51:F51)+F51+G51</f>
        <v>0</v>
      </c>
      <c r="F51" s="248"/>
      <c r="G51" s="248"/>
    </row>
    <row r="52" spans="1:7" ht="12.75" customHeight="1" x14ac:dyDescent="0.25">
      <c r="A52" s="1073" t="s">
        <v>1740</v>
      </c>
      <c r="B52" s="1074"/>
      <c r="C52" s="1074"/>
      <c r="D52" s="229"/>
      <c r="E52" s="322">
        <f>SUM('86'!A52:F52)+F52+G52</f>
        <v>0</v>
      </c>
      <c r="F52" s="229"/>
      <c r="G52" s="229"/>
    </row>
    <row r="53" spans="1:7" ht="12.75" customHeight="1" x14ac:dyDescent="0.25">
      <c r="A53" s="1070" t="s">
        <v>1741</v>
      </c>
      <c r="B53" s="1071"/>
      <c r="C53" s="1071"/>
      <c r="D53" s="248"/>
      <c r="E53" s="322">
        <f>SUM('86'!A53:F53)+F53+G53</f>
        <v>0</v>
      </c>
      <c r="F53" s="248"/>
      <c r="G53" s="248"/>
    </row>
    <row r="54" spans="1:7" ht="12.75" customHeight="1" x14ac:dyDescent="0.25">
      <c r="A54" s="1070" t="s">
        <v>1742</v>
      </c>
      <c r="B54" s="1071"/>
      <c r="C54" s="1071"/>
      <c r="D54" s="248"/>
      <c r="E54" s="322">
        <f>SUM('86'!A54:F54)+F54+G54</f>
        <v>0</v>
      </c>
      <c r="F54" s="248"/>
      <c r="G54" s="248"/>
    </row>
    <row r="55" spans="1:7" ht="12.75" customHeight="1" x14ac:dyDescent="0.25">
      <c r="A55" s="1070" t="s">
        <v>1743</v>
      </c>
      <c r="B55" s="1071"/>
      <c r="C55" s="1071"/>
      <c r="D55" s="229"/>
      <c r="E55" s="322">
        <f>SUM('86'!A55:F55)+F55+G55</f>
        <v>0</v>
      </c>
      <c r="F55" s="229"/>
      <c r="G55" s="229"/>
    </row>
    <row r="56" spans="1:7" ht="12.75" customHeight="1" x14ac:dyDescent="0.25">
      <c r="A56" s="1073" t="s">
        <v>1744</v>
      </c>
      <c r="B56" s="1074"/>
      <c r="C56" s="1074"/>
      <c r="D56" s="248"/>
      <c r="E56" s="322">
        <f>SUM('86'!A56:F56)+F56+G56</f>
        <v>0</v>
      </c>
      <c r="F56" s="248"/>
      <c r="G56" s="248"/>
    </row>
    <row r="57" spans="1:7" ht="12.75" customHeight="1" x14ac:dyDescent="0.25">
      <c r="A57" s="1070" t="s">
        <v>1745</v>
      </c>
      <c r="B57" s="1071"/>
      <c r="C57" s="1071"/>
      <c r="D57" s="229"/>
      <c r="E57" s="322">
        <f>SUM('86'!A57:F57)+F57+G57</f>
        <v>0</v>
      </c>
      <c r="F57" s="229"/>
      <c r="G57" s="229"/>
    </row>
    <row r="58" spans="1:7" ht="12.75" customHeight="1" x14ac:dyDescent="0.25">
      <c r="A58" s="1073" t="s">
        <v>1746</v>
      </c>
      <c r="B58" s="1074"/>
      <c r="C58" s="1074"/>
      <c r="D58" s="248"/>
      <c r="E58" s="322">
        <f>SUM('86'!A58:F58)+F58+G58</f>
        <v>0</v>
      </c>
      <c r="F58" s="248"/>
      <c r="G58" s="248"/>
    </row>
    <row r="59" spans="1:7" ht="12.75" customHeight="1" x14ac:dyDescent="0.25">
      <c r="A59" s="1070" t="s">
        <v>1747</v>
      </c>
      <c r="B59" s="1071"/>
      <c r="C59" s="1071"/>
      <c r="D59" s="229"/>
      <c r="E59" s="322">
        <f>SUM('86'!A59:F59)+F59+G59</f>
        <v>0</v>
      </c>
      <c r="F59" s="229"/>
      <c r="G59" s="229"/>
    </row>
    <row r="60" spans="1:7" ht="12.75" customHeight="1" x14ac:dyDescent="0.25">
      <c r="A60" s="1073" t="s">
        <v>1748</v>
      </c>
      <c r="B60" s="1074"/>
      <c r="C60" s="1074"/>
      <c r="D60" s="248"/>
      <c r="E60" s="322">
        <f>SUM('86'!A60:F60)+F60+G60</f>
        <v>0</v>
      </c>
      <c r="F60" s="248"/>
      <c r="G60" s="248"/>
    </row>
    <row r="61" spans="1:7" ht="12.75" customHeight="1" thickBot="1" x14ac:dyDescent="0.3">
      <c r="A61" s="1070" t="s">
        <v>1749</v>
      </c>
      <c r="B61" s="1071"/>
      <c r="C61" s="1071"/>
      <c r="D61" s="258"/>
      <c r="E61" s="274">
        <f>SUM('86'!A61:F61)+F61+G61</f>
        <v>0</v>
      </c>
      <c r="F61" s="258"/>
      <c r="G61" s="258"/>
    </row>
    <row r="62" spans="1:7" ht="13.5" thickBot="1" x14ac:dyDescent="0.35">
      <c r="A62" s="1077" t="s">
        <v>1795</v>
      </c>
      <c r="B62" s="1078"/>
      <c r="C62" s="1078"/>
      <c r="D62" s="349"/>
      <c r="E62" s="349">
        <f>SUM(E50:E61)</f>
        <v>0</v>
      </c>
      <c r="F62" s="349">
        <f>SUM(F50:F61)</f>
        <v>0</v>
      </c>
      <c r="G62" s="349">
        <f>SUM(G50:G61)</f>
        <v>0</v>
      </c>
    </row>
  </sheetData>
  <mergeCells count="60">
    <mergeCell ref="F1:G1"/>
    <mergeCell ref="A36:C36"/>
    <mergeCell ref="A30:G30"/>
    <mergeCell ref="F2:G2"/>
    <mergeCell ref="A26:D26"/>
    <mergeCell ref="A25:D25"/>
    <mergeCell ref="A24:D24"/>
    <mergeCell ref="A23:D23"/>
    <mergeCell ref="A33:C33"/>
    <mergeCell ref="A34:C34"/>
    <mergeCell ref="A28:D28"/>
    <mergeCell ref="A27:D27"/>
    <mergeCell ref="A35:C35"/>
    <mergeCell ref="A29:D29"/>
    <mergeCell ref="A5:D5"/>
    <mergeCell ref="A3:G3"/>
    <mergeCell ref="A54:C54"/>
    <mergeCell ref="A55:C55"/>
    <mergeCell ref="A48:C48"/>
    <mergeCell ref="A49:C49"/>
    <mergeCell ref="A50:C50"/>
    <mergeCell ref="A51:C51"/>
    <mergeCell ref="A52:C52"/>
    <mergeCell ref="A53:C53"/>
    <mergeCell ref="A62:C62"/>
    <mergeCell ref="A56:C56"/>
    <mergeCell ref="A57:C57"/>
    <mergeCell ref="A58:C58"/>
    <mergeCell ref="A59:C59"/>
    <mergeCell ref="A61:C61"/>
    <mergeCell ref="A60:C60"/>
    <mergeCell ref="A46:C46"/>
    <mergeCell ref="A47:C47"/>
    <mergeCell ref="A40:C40"/>
    <mergeCell ref="A41:C41"/>
    <mergeCell ref="A42:C42"/>
    <mergeCell ref="A43:C43"/>
    <mergeCell ref="A44:C44"/>
    <mergeCell ref="A45:C45"/>
    <mergeCell ref="A39:C39"/>
    <mergeCell ref="A13:D13"/>
    <mergeCell ref="A12:D12"/>
    <mergeCell ref="A22:D22"/>
    <mergeCell ref="A21:D21"/>
    <mergeCell ref="A20:D20"/>
    <mergeCell ref="A19:D19"/>
    <mergeCell ref="A18:D18"/>
    <mergeCell ref="A17:D17"/>
    <mergeCell ref="A16:D16"/>
    <mergeCell ref="A15:D15"/>
    <mergeCell ref="A14:D14"/>
    <mergeCell ref="A37:C37"/>
    <mergeCell ref="A38:C38"/>
    <mergeCell ref="A4:G4"/>
    <mergeCell ref="A11:D11"/>
    <mergeCell ref="A10:D10"/>
    <mergeCell ref="A9:D9"/>
    <mergeCell ref="A8:D8"/>
    <mergeCell ref="A7:D7"/>
    <mergeCell ref="A6:D6"/>
  </mergeCells>
  <phoneticPr fontId="0" type="noConversion"/>
  <printOptions horizontalCentered="1"/>
  <pageMargins left="0" right="0" top="1" bottom="1" header="0" footer="0.5"/>
  <pageSetup scale="76" orientation="portrait" r:id="rId1"/>
  <headerFooter alignWithMargins="0">
    <oddFoote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55"/>
  <sheetViews>
    <sheetView workbookViewId="0">
      <selection activeCell="F11" sqref="F11"/>
    </sheetView>
  </sheetViews>
  <sheetFormatPr defaultRowHeight="12.5" x14ac:dyDescent="0.25"/>
  <cols>
    <col min="1" max="1" width="2.7265625" customWidth="1"/>
    <col min="2" max="2" width="31.453125" customWidth="1"/>
    <col min="3" max="3" width="29.54296875" customWidth="1"/>
    <col min="4" max="4" width="19.1796875" customWidth="1"/>
    <col min="5" max="5" width="8.453125" customWidth="1"/>
    <col min="6" max="6" width="27.26953125" customWidth="1"/>
  </cols>
  <sheetData>
    <row r="1" spans="1:5" ht="15.5" x14ac:dyDescent="0.35">
      <c r="A1" s="972" t="s">
        <v>1454</v>
      </c>
      <c r="B1" s="973"/>
      <c r="C1" s="973"/>
      <c r="D1" s="973"/>
      <c r="E1" s="974"/>
    </row>
    <row r="2" spans="1:5" ht="9.4" customHeight="1" x14ac:dyDescent="0.25">
      <c r="A2" s="699"/>
      <c r="B2" s="2"/>
      <c r="C2" s="2"/>
      <c r="D2" s="2"/>
      <c r="E2" s="700"/>
    </row>
    <row r="3" spans="1:5" x14ac:dyDescent="0.25">
      <c r="A3" s="975"/>
      <c r="B3" s="976"/>
      <c r="C3" s="976"/>
      <c r="D3" s="976"/>
      <c r="E3" s="864"/>
    </row>
    <row r="4" spans="1:5" ht="13" x14ac:dyDescent="0.3">
      <c r="A4" s="977" t="s">
        <v>1455</v>
      </c>
      <c r="B4" s="978"/>
      <c r="C4" s="978"/>
      <c r="D4" s="978"/>
      <c r="E4" s="700"/>
    </row>
    <row r="5" spans="1:5" ht="7.5" customHeight="1" x14ac:dyDescent="0.25">
      <c r="A5" s="699"/>
      <c r="B5" s="2"/>
      <c r="C5" s="2"/>
      <c r="D5" s="2"/>
      <c r="E5" s="700"/>
    </row>
    <row r="6" spans="1:5" x14ac:dyDescent="0.25">
      <c r="A6" s="699" t="s">
        <v>1456</v>
      </c>
      <c r="B6" s="2"/>
      <c r="C6" s="2"/>
      <c r="D6" s="2"/>
      <c r="E6" s="700"/>
    </row>
    <row r="7" spans="1:5" x14ac:dyDescent="0.25">
      <c r="A7" s="966"/>
      <c r="B7" s="967"/>
      <c r="C7" s="967"/>
      <c r="D7" s="967"/>
      <c r="E7" s="864"/>
    </row>
    <row r="8" spans="1:5" x14ac:dyDescent="0.25">
      <c r="A8" s="964"/>
      <c r="B8" s="965"/>
      <c r="C8" s="965"/>
      <c r="D8" s="965"/>
      <c r="E8" s="864"/>
    </row>
    <row r="9" spans="1:5" x14ac:dyDescent="0.25">
      <c r="A9" s="964"/>
      <c r="B9" s="965"/>
      <c r="C9" s="965"/>
      <c r="D9" s="965"/>
      <c r="E9" s="864"/>
    </row>
    <row r="10" spans="1:5" x14ac:dyDescent="0.25">
      <c r="A10" s="964"/>
      <c r="B10" s="965"/>
      <c r="C10" s="965"/>
      <c r="D10" s="965"/>
      <c r="E10" s="864"/>
    </row>
    <row r="11" spans="1:5" x14ac:dyDescent="0.25">
      <c r="A11" s="699"/>
      <c r="B11" s="701" t="s">
        <v>1457</v>
      </c>
      <c r="C11" s="702"/>
      <c r="D11" s="130"/>
      <c r="E11" s="865"/>
    </row>
    <row r="12" spans="1:5" ht="10.5" customHeight="1" x14ac:dyDescent="0.25">
      <c r="A12" s="699"/>
      <c r="B12" s="2"/>
      <c r="C12" s="2"/>
      <c r="D12" s="2"/>
      <c r="E12" s="700"/>
    </row>
    <row r="13" spans="1:5" x14ac:dyDescent="0.25">
      <c r="A13" s="699" t="s">
        <v>1458</v>
      </c>
      <c r="B13" s="2"/>
      <c r="C13" s="2"/>
      <c r="D13" s="2"/>
      <c r="E13" s="700"/>
    </row>
    <row r="14" spans="1:5" x14ac:dyDescent="0.25">
      <c r="A14" s="966"/>
      <c r="B14" s="967"/>
      <c r="C14" s="967"/>
      <c r="D14" s="967"/>
      <c r="E14" s="864"/>
    </row>
    <row r="15" spans="1:5" x14ac:dyDescent="0.25">
      <c r="A15" s="964"/>
      <c r="B15" s="965"/>
      <c r="C15" s="965"/>
      <c r="D15" s="965"/>
      <c r="E15" s="864"/>
    </row>
    <row r="16" spans="1:5" x14ac:dyDescent="0.25">
      <c r="A16" s="964"/>
      <c r="B16" s="965"/>
      <c r="C16" s="965"/>
      <c r="D16" s="965"/>
      <c r="E16" s="864"/>
    </row>
    <row r="17" spans="1:5" x14ac:dyDescent="0.25">
      <c r="A17" s="964"/>
      <c r="B17" s="965"/>
      <c r="C17" s="965"/>
      <c r="D17" s="965"/>
      <c r="E17" s="864"/>
    </row>
    <row r="18" spans="1:5" x14ac:dyDescent="0.25">
      <c r="A18" s="699"/>
      <c r="B18" s="701" t="s">
        <v>1459</v>
      </c>
      <c r="C18" s="702"/>
      <c r="D18" s="130"/>
      <c r="E18" s="864"/>
    </row>
    <row r="19" spans="1:5" ht="11.25" customHeight="1" x14ac:dyDescent="0.25">
      <c r="A19" s="699"/>
      <c r="B19" s="2"/>
      <c r="C19" s="2"/>
      <c r="D19" s="2"/>
      <c r="E19" s="700"/>
    </row>
    <row r="20" spans="1:5" x14ac:dyDescent="0.25">
      <c r="A20" s="699" t="s">
        <v>1460</v>
      </c>
      <c r="B20" s="2"/>
      <c r="C20" s="2"/>
      <c r="D20" s="2"/>
      <c r="E20" s="700"/>
    </row>
    <row r="21" spans="1:5" x14ac:dyDescent="0.25">
      <c r="A21" s="966"/>
      <c r="B21" s="967"/>
      <c r="C21" s="967"/>
      <c r="D21" s="967"/>
      <c r="E21" s="864"/>
    </row>
    <row r="22" spans="1:5" x14ac:dyDescent="0.25">
      <c r="A22" s="964"/>
      <c r="B22" s="965"/>
      <c r="C22" s="965"/>
      <c r="D22" s="965"/>
      <c r="E22" s="864"/>
    </row>
    <row r="23" spans="1:5" x14ac:dyDescent="0.25">
      <c r="A23" s="964"/>
      <c r="B23" s="965"/>
      <c r="C23" s="965"/>
      <c r="D23" s="965"/>
      <c r="E23" s="864"/>
    </row>
    <row r="24" spans="1:5" ht="13.5" customHeight="1" x14ac:dyDescent="0.25">
      <c r="A24" s="699"/>
      <c r="B24" s="2"/>
      <c r="C24" s="2"/>
      <c r="D24" s="2"/>
      <c r="E24" s="700"/>
    </row>
    <row r="25" spans="1:5" x14ac:dyDescent="0.25">
      <c r="A25" s="699" t="s">
        <v>1461</v>
      </c>
      <c r="B25" s="2"/>
      <c r="C25" s="159"/>
      <c r="D25" s="449"/>
      <c r="E25" s="864"/>
    </row>
    <row r="26" spans="1:5" ht="18.75" customHeight="1" x14ac:dyDescent="0.25">
      <c r="A26" s="699"/>
      <c r="B26" s="2"/>
      <c r="C26" s="2"/>
      <c r="D26" s="2"/>
      <c r="E26" s="700"/>
    </row>
    <row r="27" spans="1:5" x14ac:dyDescent="0.25">
      <c r="A27" s="963" t="s">
        <v>1462</v>
      </c>
      <c r="B27" s="954"/>
      <c r="C27" s="954"/>
      <c r="D27" s="954"/>
      <c r="E27" s="700"/>
    </row>
    <row r="28" spans="1:5" x14ac:dyDescent="0.25">
      <c r="A28" s="699"/>
      <c r="B28" s="758" t="s">
        <v>1877</v>
      </c>
      <c r="C28" s="2"/>
      <c r="D28" s="2"/>
      <c r="E28" s="700"/>
    </row>
    <row r="29" spans="1:5" x14ac:dyDescent="0.25">
      <c r="A29" s="699"/>
      <c r="B29" s="2"/>
      <c r="C29" s="2"/>
      <c r="D29" s="2"/>
      <c r="E29" s="700"/>
    </row>
    <row r="30" spans="1:5" ht="13" x14ac:dyDescent="0.3">
      <c r="A30" s="699"/>
      <c r="B30" s="233" t="s">
        <v>1463</v>
      </c>
      <c r="C30" s="2"/>
      <c r="D30" s="2"/>
      <c r="E30" s="700"/>
    </row>
    <row r="31" spans="1:5" ht="5.25" customHeight="1" x14ac:dyDescent="0.25">
      <c r="A31" s="699"/>
      <c r="B31" s="2"/>
      <c r="C31" s="2"/>
      <c r="D31" s="2"/>
      <c r="E31" s="700"/>
    </row>
    <row r="32" spans="1:5" x14ac:dyDescent="0.25">
      <c r="A32" s="699"/>
      <c r="B32" s="703" t="s">
        <v>1464</v>
      </c>
      <c r="C32" s="703" t="s">
        <v>1230</v>
      </c>
      <c r="D32" s="968" t="s">
        <v>1465</v>
      </c>
      <c r="E32" s="969"/>
    </row>
    <row r="33" spans="1:6" x14ac:dyDescent="0.25">
      <c r="A33" s="699" t="s">
        <v>480</v>
      </c>
      <c r="B33" s="705"/>
      <c r="C33" s="705"/>
      <c r="D33" s="970"/>
      <c r="E33" s="971"/>
    </row>
    <row r="34" spans="1:6" x14ac:dyDescent="0.25">
      <c r="A34" s="699" t="s">
        <v>1833</v>
      </c>
      <c r="B34" s="705"/>
      <c r="C34" s="705"/>
      <c r="D34" s="970"/>
      <c r="E34" s="971"/>
    </row>
    <row r="35" spans="1:6" x14ac:dyDescent="0.25">
      <c r="A35" s="699" t="s">
        <v>1852</v>
      </c>
      <c r="B35" s="705"/>
      <c r="C35" s="705"/>
      <c r="D35" s="970"/>
      <c r="E35" s="971"/>
    </row>
    <row r="36" spans="1:6" x14ac:dyDescent="0.25">
      <c r="A36" s="699" t="s">
        <v>546</v>
      </c>
      <c r="B36" s="705"/>
      <c r="C36" s="705"/>
      <c r="D36" s="970"/>
      <c r="E36" s="971"/>
    </row>
    <row r="37" spans="1:6" x14ac:dyDescent="0.25">
      <c r="A37" s="699" t="s">
        <v>1839</v>
      </c>
      <c r="B37" s="705"/>
      <c r="C37" s="705"/>
      <c r="D37" s="970"/>
      <c r="E37" s="971"/>
    </row>
    <row r="38" spans="1:6" x14ac:dyDescent="0.25">
      <c r="A38" s="699" t="s">
        <v>1858</v>
      </c>
      <c r="B38" s="705"/>
      <c r="C38" s="705"/>
      <c r="D38" s="970"/>
      <c r="E38" s="971"/>
    </row>
    <row r="39" spans="1:6" x14ac:dyDescent="0.25">
      <c r="A39" s="699" t="s">
        <v>1466</v>
      </c>
      <c r="B39" s="705"/>
      <c r="C39" s="705"/>
      <c r="D39" s="970"/>
      <c r="E39" s="971"/>
    </row>
    <row r="40" spans="1:6" x14ac:dyDescent="0.25">
      <c r="A40" s="699" t="s">
        <v>1467</v>
      </c>
      <c r="B40" s="705"/>
      <c r="C40" s="705"/>
      <c r="D40" s="970"/>
      <c r="E40" s="971"/>
    </row>
    <row r="41" spans="1:6" x14ac:dyDescent="0.25">
      <c r="A41" s="699"/>
      <c r="B41" s="56"/>
      <c r="C41" s="56"/>
      <c r="D41" s="56"/>
      <c r="E41" s="700"/>
    </row>
    <row r="42" spans="1:6" x14ac:dyDescent="0.25">
      <c r="A42" s="963" t="s">
        <v>1468</v>
      </c>
      <c r="B42" s="954"/>
      <c r="C42" s="954"/>
      <c r="D42" s="954"/>
      <c r="E42" s="700"/>
    </row>
    <row r="43" spans="1:6" x14ac:dyDescent="0.25">
      <c r="A43" s="699"/>
      <c r="B43" s="56"/>
      <c r="C43" s="56"/>
      <c r="D43" s="56"/>
      <c r="E43" s="700"/>
    </row>
    <row r="44" spans="1:6" ht="13" x14ac:dyDescent="0.3">
      <c r="A44" s="699"/>
      <c r="B44" s="233" t="s">
        <v>1469</v>
      </c>
      <c r="C44" s="2"/>
      <c r="D44" s="2"/>
      <c r="E44" s="707"/>
      <c r="F44" s="2"/>
    </row>
    <row r="45" spans="1:6" ht="6" customHeight="1" x14ac:dyDescent="0.25">
      <c r="A45" s="699"/>
      <c r="B45" s="2"/>
      <c r="C45" s="2"/>
      <c r="D45" s="2"/>
      <c r="E45" s="707"/>
      <c r="F45" s="2"/>
    </row>
    <row r="46" spans="1:6" ht="34.5" x14ac:dyDescent="0.25">
      <c r="A46" s="699"/>
      <c r="B46" s="703" t="s">
        <v>1464</v>
      </c>
      <c r="C46" s="703" t="s">
        <v>1470</v>
      </c>
      <c r="D46" s="759" t="s">
        <v>1879</v>
      </c>
      <c r="E46" s="760" t="s">
        <v>1878</v>
      </c>
      <c r="F46" s="3"/>
    </row>
    <row r="47" spans="1:6" x14ac:dyDescent="0.25">
      <c r="A47" s="699" t="s">
        <v>480</v>
      </c>
      <c r="B47" s="705"/>
      <c r="C47" s="705"/>
      <c r="D47" s="708"/>
      <c r="E47" s="709"/>
      <c r="F47" s="706"/>
    </row>
    <row r="48" spans="1:6" x14ac:dyDescent="0.25">
      <c r="A48" s="699" t="s">
        <v>1833</v>
      </c>
      <c r="B48" s="705"/>
      <c r="C48" s="705"/>
      <c r="D48" s="708"/>
      <c r="E48" s="709"/>
      <c r="F48" s="706"/>
    </row>
    <row r="49" spans="1:6" x14ac:dyDescent="0.25">
      <c r="A49" s="699" t="s">
        <v>1852</v>
      </c>
      <c r="B49" s="705"/>
      <c r="C49" s="705"/>
      <c r="D49" s="708"/>
      <c r="E49" s="709"/>
      <c r="F49" s="706"/>
    </row>
    <row r="50" spans="1:6" x14ac:dyDescent="0.25">
      <c r="A50" s="699" t="s">
        <v>546</v>
      </c>
      <c r="B50" s="705"/>
      <c r="C50" s="705"/>
      <c r="D50" s="708"/>
      <c r="E50" s="709"/>
      <c r="F50" s="706"/>
    </row>
    <row r="51" spans="1:6" x14ac:dyDescent="0.25">
      <c r="A51" s="699" t="s">
        <v>1839</v>
      </c>
      <c r="B51" s="705"/>
      <c r="C51" s="705"/>
      <c r="D51" s="708"/>
      <c r="E51" s="709"/>
      <c r="F51" s="706"/>
    </row>
    <row r="52" spans="1:6" s="2" customFormat="1" x14ac:dyDescent="0.25">
      <c r="A52" s="699" t="s">
        <v>1858</v>
      </c>
      <c r="B52" s="705"/>
      <c r="C52" s="705"/>
      <c r="D52" s="708"/>
      <c r="E52" s="709"/>
      <c r="F52" s="706"/>
    </row>
    <row r="53" spans="1:6" s="2" customFormat="1" x14ac:dyDescent="0.25">
      <c r="A53" s="699" t="s">
        <v>1466</v>
      </c>
      <c r="B53" s="705"/>
      <c r="C53" s="705"/>
      <c r="D53" s="708"/>
      <c r="E53" s="709"/>
      <c r="F53" s="706"/>
    </row>
    <row r="54" spans="1:6" s="2" customFormat="1" ht="13" thickBot="1" x14ac:dyDescent="0.3">
      <c r="A54" s="710" t="s">
        <v>1467</v>
      </c>
      <c r="B54" s="711"/>
      <c r="C54" s="711"/>
      <c r="D54" s="712"/>
      <c r="E54" s="713"/>
      <c r="F54" s="56"/>
    </row>
    <row r="55" spans="1:6" x14ac:dyDescent="0.25">
      <c r="B55" s="61"/>
      <c r="C55" s="61"/>
      <c r="D55" s="61"/>
      <c r="E55" s="61"/>
      <c r="F55" s="61"/>
    </row>
  </sheetData>
  <mergeCells count="25">
    <mergeCell ref="A22:D22"/>
    <mergeCell ref="A23:D23"/>
    <mergeCell ref="A27:D27"/>
    <mergeCell ref="A9:D9"/>
    <mergeCell ref="A1:E1"/>
    <mergeCell ref="A3:D3"/>
    <mergeCell ref="A4:D4"/>
    <mergeCell ref="A7:D7"/>
    <mergeCell ref="A8:D8"/>
    <mergeCell ref="A42:D42"/>
    <mergeCell ref="A10:D10"/>
    <mergeCell ref="A14:D14"/>
    <mergeCell ref="A15:D15"/>
    <mergeCell ref="A16:D16"/>
    <mergeCell ref="A17:D17"/>
    <mergeCell ref="A21:D21"/>
    <mergeCell ref="D32:E32"/>
    <mergeCell ref="D33:E33"/>
    <mergeCell ref="D34:E34"/>
    <mergeCell ref="D35:E35"/>
    <mergeCell ref="D36:E36"/>
    <mergeCell ref="D37:E37"/>
    <mergeCell ref="D38:E38"/>
    <mergeCell ref="D39:E39"/>
    <mergeCell ref="D40:E40"/>
  </mergeCells>
  <phoneticPr fontId="22" type="noConversion"/>
  <printOptions horizontalCentered="1"/>
  <pageMargins left="0" right="0" top="1" bottom="1" header="0" footer="0.5"/>
  <pageSetup scale="94" orientation="portrait" r:id="rId1"/>
  <headerFooter alignWithMargins="0">
    <oddFooter>&amp;A</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87">
    <pageSetUpPr fitToPage="1"/>
  </sheetPr>
  <dimension ref="A1:F62"/>
  <sheetViews>
    <sheetView workbookViewId="0">
      <selection activeCell="E5" sqref="E5"/>
    </sheetView>
  </sheetViews>
  <sheetFormatPr defaultRowHeight="12.5" x14ac:dyDescent="0.25"/>
  <cols>
    <col min="1" max="1" width="16.26953125" customWidth="1"/>
    <col min="2" max="2" width="15.54296875" customWidth="1"/>
    <col min="3" max="3" width="15.7265625" customWidth="1"/>
    <col min="4" max="5" width="14.453125" customWidth="1"/>
    <col min="6" max="6" width="14.54296875" customWidth="1"/>
  </cols>
  <sheetData>
    <row r="1" spans="1:6" x14ac:dyDescent="0.25">
      <c r="A1" s="619">
        <f>Title!B12</f>
        <v>0</v>
      </c>
      <c r="B1" s="2"/>
      <c r="C1" s="2"/>
      <c r="D1" s="2"/>
      <c r="E1" s="1807" t="str">
        <f>'82'!H1</f>
        <v>For The Year Ended</v>
      </c>
      <c r="F1" s="1808"/>
    </row>
    <row r="2" spans="1:6" ht="13" thickBot="1" x14ac:dyDescent="0.3">
      <c r="A2" t="s">
        <v>8</v>
      </c>
      <c r="B2" s="2"/>
      <c r="C2" s="955"/>
      <c r="D2" s="955"/>
      <c r="E2" s="959">
        <f>'85'!F2</f>
        <v>45657</v>
      </c>
      <c r="F2" s="960"/>
    </row>
    <row r="3" spans="1:6" ht="13" x14ac:dyDescent="0.3">
      <c r="A3" s="1052" t="s">
        <v>1975</v>
      </c>
      <c r="B3" s="1052"/>
      <c r="C3" s="1052"/>
      <c r="D3" s="1052"/>
      <c r="E3" s="1052"/>
      <c r="F3" s="1052"/>
    </row>
    <row r="4" spans="1:6" ht="24.75" customHeight="1" thickBot="1" x14ac:dyDescent="0.35">
      <c r="A4" s="1827" t="s">
        <v>240</v>
      </c>
      <c r="B4" s="1827"/>
      <c r="C4" s="1827"/>
      <c r="D4" s="1827"/>
      <c r="E4" s="1827"/>
      <c r="F4" s="1827"/>
    </row>
    <row r="5" spans="1:6" ht="35" thickBot="1" x14ac:dyDescent="0.3">
      <c r="A5" s="148" t="s">
        <v>1781</v>
      </c>
      <c r="B5" s="148" t="s">
        <v>1780</v>
      </c>
      <c r="C5" s="148" t="s">
        <v>1779</v>
      </c>
      <c r="D5" s="148" t="s">
        <v>1778</v>
      </c>
      <c r="E5" s="148" t="s">
        <v>1777</v>
      </c>
      <c r="F5" s="148" t="s">
        <v>1776</v>
      </c>
    </row>
    <row r="6" spans="1:6" x14ac:dyDescent="0.25">
      <c r="A6" s="254"/>
      <c r="B6" s="254"/>
      <c r="C6" s="254"/>
      <c r="D6" s="254"/>
      <c r="E6" s="254"/>
      <c r="F6" s="254"/>
    </row>
    <row r="7" spans="1:6" x14ac:dyDescent="0.25">
      <c r="A7" s="229"/>
      <c r="B7" s="229"/>
      <c r="C7" s="229"/>
      <c r="D7" s="229"/>
      <c r="E7" s="229"/>
      <c r="F7" s="229"/>
    </row>
    <row r="8" spans="1:6" x14ac:dyDescent="0.25">
      <c r="A8" s="248"/>
      <c r="B8" s="248"/>
      <c r="C8" s="248"/>
      <c r="D8" s="248"/>
      <c r="E8" s="248"/>
      <c r="F8" s="248"/>
    </row>
    <row r="9" spans="1:6" x14ac:dyDescent="0.25">
      <c r="A9" s="229"/>
      <c r="B9" s="229"/>
      <c r="C9" s="229"/>
      <c r="D9" s="229"/>
      <c r="E9" s="229"/>
      <c r="F9" s="229"/>
    </row>
    <row r="10" spans="1:6" x14ac:dyDescent="0.25">
      <c r="A10" s="248"/>
      <c r="B10" s="248"/>
      <c r="C10" s="248"/>
      <c r="D10" s="248"/>
      <c r="E10" s="248"/>
      <c r="F10" s="248"/>
    </row>
    <row r="11" spans="1:6" ht="13" thickBot="1" x14ac:dyDescent="0.3">
      <c r="A11" s="258"/>
      <c r="B11" s="258"/>
      <c r="C11" s="258"/>
      <c r="D11" s="258"/>
      <c r="E11" s="258"/>
      <c r="F11" s="258"/>
    </row>
    <row r="12" spans="1:6" ht="13" thickBot="1" x14ac:dyDescent="0.3">
      <c r="A12" s="369">
        <f t="shared" ref="A12:F12" si="0">SUM(A6:A11)</f>
        <v>0</v>
      </c>
      <c r="B12" s="369">
        <f t="shared" si="0"/>
        <v>0</v>
      </c>
      <c r="C12" s="369">
        <f t="shared" si="0"/>
        <v>0</v>
      </c>
      <c r="D12" s="369">
        <f t="shared" si="0"/>
        <v>0</v>
      </c>
      <c r="E12" s="369">
        <f t="shared" si="0"/>
        <v>0</v>
      </c>
      <c r="F12" s="369">
        <f t="shared" si="0"/>
        <v>0</v>
      </c>
    </row>
    <row r="13" spans="1:6" x14ac:dyDescent="0.25">
      <c r="A13" s="254"/>
      <c r="B13" s="254"/>
      <c r="C13" s="254"/>
      <c r="D13" s="254"/>
      <c r="E13" s="254"/>
      <c r="F13" s="254"/>
    </row>
    <row r="14" spans="1:6" ht="13" thickBot="1" x14ac:dyDescent="0.3">
      <c r="A14" s="258"/>
      <c r="B14" s="258"/>
      <c r="C14" s="258"/>
      <c r="D14" s="258"/>
      <c r="E14" s="258"/>
      <c r="F14" s="258"/>
    </row>
    <row r="15" spans="1:6" ht="12.75" customHeight="1" thickBot="1" x14ac:dyDescent="0.3">
      <c r="A15" s="369">
        <f t="shared" ref="A15:F15" si="1">SUM(A12:A14)</f>
        <v>0</v>
      </c>
      <c r="B15" s="369">
        <f t="shared" si="1"/>
        <v>0</v>
      </c>
      <c r="C15" s="369">
        <f t="shared" si="1"/>
        <v>0</v>
      </c>
      <c r="D15" s="369">
        <f t="shared" si="1"/>
        <v>0</v>
      </c>
      <c r="E15" s="369">
        <f t="shared" si="1"/>
        <v>0</v>
      </c>
      <c r="F15" s="369">
        <f t="shared" si="1"/>
        <v>0</v>
      </c>
    </row>
    <row r="16" spans="1:6" ht="13" thickBot="1" x14ac:dyDescent="0.3">
      <c r="A16" s="249"/>
      <c r="B16" s="249"/>
      <c r="C16" s="249"/>
      <c r="D16" s="249"/>
      <c r="E16" s="249"/>
      <c r="F16" s="249"/>
    </row>
    <row r="17" spans="1:6" ht="13" thickBot="1" x14ac:dyDescent="0.3">
      <c r="A17" s="369">
        <f t="shared" ref="A17:F17" si="2">SUM(A15:A16)</f>
        <v>0</v>
      </c>
      <c r="B17" s="369">
        <f t="shared" si="2"/>
        <v>0</v>
      </c>
      <c r="C17" s="369">
        <f t="shared" si="2"/>
        <v>0</v>
      </c>
      <c r="D17" s="369">
        <f t="shared" si="2"/>
        <v>0</v>
      </c>
      <c r="E17" s="369">
        <f t="shared" si="2"/>
        <v>0</v>
      </c>
      <c r="F17" s="369">
        <f t="shared" si="2"/>
        <v>0</v>
      </c>
    </row>
    <row r="18" spans="1:6" x14ac:dyDescent="0.25">
      <c r="A18" s="254"/>
      <c r="B18" s="254"/>
      <c r="C18" s="254"/>
      <c r="D18" s="254"/>
      <c r="E18" s="254"/>
      <c r="F18" s="254"/>
    </row>
    <row r="19" spans="1:6" ht="13" thickBot="1" x14ac:dyDescent="0.3">
      <c r="A19" s="258"/>
      <c r="B19" s="258"/>
      <c r="C19" s="258"/>
      <c r="D19" s="258"/>
      <c r="E19" s="258"/>
      <c r="F19" s="258"/>
    </row>
    <row r="20" spans="1:6" ht="13" thickBot="1" x14ac:dyDescent="0.3">
      <c r="A20" s="369">
        <f t="shared" ref="A20:F20" si="3">SUM(A17:A19)</f>
        <v>0</v>
      </c>
      <c r="B20" s="369">
        <f t="shared" si="3"/>
        <v>0</v>
      </c>
      <c r="C20" s="369">
        <f t="shared" si="3"/>
        <v>0</v>
      </c>
      <c r="D20" s="369">
        <f t="shared" si="3"/>
        <v>0</v>
      </c>
      <c r="E20" s="369">
        <f t="shared" si="3"/>
        <v>0</v>
      </c>
      <c r="F20" s="369">
        <f t="shared" si="3"/>
        <v>0</v>
      </c>
    </row>
    <row r="21" spans="1:6" x14ac:dyDescent="0.25">
      <c r="A21" s="248"/>
      <c r="B21" s="248"/>
      <c r="C21" s="248"/>
      <c r="D21" s="248"/>
      <c r="E21" s="248"/>
      <c r="F21" s="248"/>
    </row>
    <row r="22" spans="1:6" x14ac:dyDescent="0.25">
      <c r="A22" s="248"/>
      <c r="B22" s="248"/>
      <c r="C22" s="248"/>
      <c r="D22" s="248"/>
      <c r="E22" s="248"/>
      <c r="F22" s="248"/>
    </row>
    <row r="23" spans="1:6" x14ac:dyDescent="0.25">
      <c r="A23" s="229"/>
      <c r="B23" s="229"/>
      <c r="C23" s="229"/>
      <c r="D23" s="229"/>
      <c r="E23" s="229"/>
      <c r="F23" s="229"/>
    </row>
    <row r="24" spans="1:6" x14ac:dyDescent="0.25">
      <c r="A24" s="248"/>
      <c r="B24" s="248"/>
      <c r="C24" s="248"/>
      <c r="D24" s="248"/>
      <c r="E24" s="248"/>
      <c r="F24" s="248"/>
    </row>
    <row r="25" spans="1:6" x14ac:dyDescent="0.25">
      <c r="A25" s="229"/>
      <c r="B25" s="229"/>
      <c r="C25" s="229"/>
      <c r="D25" s="229"/>
      <c r="E25" s="229"/>
      <c r="F25" s="229"/>
    </row>
    <row r="26" spans="1:6" ht="13" thickBot="1" x14ac:dyDescent="0.3">
      <c r="A26" s="258"/>
      <c r="B26" s="258"/>
      <c r="C26" s="258"/>
      <c r="D26" s="258"/>
      <c r="E26" s="258"/>
      <c r="F26" s="258"/>
    </row>
    <row r="27" spans="1:6" ht="13" thickBot="1" x14ac:dyDescent="0.3">
      <c r="A27" s="274">
        <f t="shared" ref="A27:F27" si="4">SUM(A22:A26)</f>
        <v>0</v>
      </c>
      <c r="B27" s="274">
        <f t="shared" si="4"/>
        <v>0</v>
      </c>
      <c r="C27" s="274">
        <f t="shared" si="4"/>
        <v>0</v>
      </c>
      <c r="D27" s="274">
        <f t="shared" si="4"/>
        <v>0</v>
      </c>
      <c r="E27" s="274">
        <f t="shared" si="4"/>
        <v>0</v>
      </c>
      <c r="F27" s="274">
        <f t="shared" si="4"/>
        <v>0</v>
      </c>
    </row>
    <row r="28" spans="1:6" ht="13" thickBot="1" x14ac:dyDescent="0.3">
      <c r="A28" s="274">
        <f t="shared" ref="A28:F28" si="5">A27+A21</f>
        <v>0</v>
      </c>
      <c r="B28" s="274">
        <f t="shared" si="5"/>
        <v>0</v>
      </c>
      <c r="C28" s="274">
        <f t="shared" si="5"/>
        <v>0</v>
      </c>
      <c r="D28" s="274">
        <f t="shared" si="5"/>
        <v>0</v>
      </c>
      <c r="E28" s="274">
        <f t="shared" si="5"/>
        <v>0</v>
      </c>
      <c r="F28" s="274">
        <f t="shared" si="5"/>
        <v>0</v>
      </c>
    </row>
    <row r="29" spans="1:6" ht="13" thickBot="1" x14ac:dyDescent="0.3">
      <c r="A29" s="349">
        <f t="shared" ref="A29:F29" si="6">A17-A28</f>
        <v>0</v>
      </c>
      <c r="B29" s="349">
        <f t="shared" si="6"/>
        <v>0</v>
      </c>
      <c r="C29" s="349">
        <f t="shared" si="6"/>
        <v>0</v>
      </c>
      <c r="D29" s="349">
        <f t="shared" si="6"/>
        <v>0</v>
      </c>
      <c r="E29" s="349">
        <f t="shared" si="6"/>
        <v>0</v>
      </c>
      <c r="F29" s="349">
        <f t="shared" si="6"/>
        <v>0</v>
      </c>
    </row>
    <row r="30" spans="1:6" x14ac:dyDescent="0.25">
      <c r="A30" s="1849" t="s">
        <v>1356</v>
      </c>
      <c r="B30" s="1850"/>
      <c r="C30" s="1850"/>
      <c r="D30" s="1850"/>
      <c r="E30" s="1850"/>
      <c r="F30" s="1851"/>
    </row>
    <row r="31" spans="1:6" ht="2.25" customHeight="1" x14ac:dyDescent="0.25">
      <c r="A31" s="1852"/>
      <c r="B31" s="1853"/>
      <c r="C31" s="1853"/>
      <c r="D31" s="1853"/>
      <c r="E31" s="1853"/>
      <c r="F31" s="1854"/>
    </row>
    <row r="32" spans="1:6" ht="12.75" customHeight="1" thickBot="1" x14ac:dyDescent="0.35">
      <c r="A32" s="788" t="s">
        <v>1357</v>
      </c>
      <c r="B32" s="355"/>
      <c r="C32" s="355"/>
      <c r="D32" s="355"/>
      <c r="E32" s="355"/>
      <c r="F32" s="262"/>
    </row>
    <row r="33" spans="1:6" ht="48" customHeight="1" thickBot="1" x14ac:dyDescent="0.3">
      <c r="A33" s="389" t="s">
        <v>1205</v>
      </c>
      <c r="B33" s="389" t="s">
        <v>1206</v>
      </c>
      <c r="C33" s="389" t="s">
        <v>1772</v>
      </c>
      <c r="D33" s="389" t="s">
        <v>1773</v>
      </c>
      <c r="E33" s="390" t="s">
        <v>1774</v>
      </c>
      <c r="F33" s="390" t="s">
        <v>1775</v>
      </c>
    </row>
    <row r="34" spans="1:6" x14ac:dyDescent="0.25">
      <c r="A34" s="391"/>
      <c r="B34" s="319"/>
      <c r="C34" s="319"/>
      <c r="D34" s="319"/>
      <c r="E34" s="319"/>
      <c r="F34" s="319"/>
    </row>
    <row r="35" spans="1:6" x14ac:dyDescent="0.25">
      <c r="A35" s="248"/>
      <c r="B35" s="248"/>
      <c r="C35" s="248"/>
      <c r="D35" s="248"/>
      <c r="E35" s="248"/>
      <c r="F35" s="248"/>
    </row>
    <row r="36" spans="1:6" x14ac:dyDescent="0.25">
      <c r="A36" s="229"/>
      <c r="B36" s="229"/>
      <c r="C36" s="229"/>
      <c r="D36" s="229"/>
      <c r="E36" s="229"/>
      <c r="F36" s="229"/>
    </row>
    <row r="37" spans="1:6" x14ac:dyDescent="0.25">
      <c r="A37" s="248"/>
      <c r="B37" s="248"/>
      <c r="C37" s="248"/>
      <c r="D37" s="248"/>
      <c r="E37" s="248"/>
      <c r="F37" s="248"/>
    </row>
    <row r="38" spans="1:6" x14ac:dyDescent="0.25">
      <c r="A38" s="229"/>
      <c r="B38" s="229"/>
      <c r="C38" s="229"/>
      <c r="D38" s="229"/>
      <c r="E38" s="229"/>
      <c r="F38" s="229"/>
    </row>
    <row r="39" spans="1:6" x14ac:dyDescent="0.25">
      <c r="A39" s="248"/>
      <c r="B39" s="248"/>
      <c r="C39" s="248"/>
      <c r="D39" s="248"/>
      <c r="E39" s="248"/>
      <c r="F39" s="248"/>
    </row>
    <row r="40" spans="1:6" x14ac:dyDescent="0.25">
      <c r="A40" s="254"/>
      <c r="B40" s="254"/>
      <c r="C40" s="254"/>
      <c r="D40" s="254"/>
      <c r="E40" s="254"/>
      <c r="F40" s="254"/>
    </row>
    <row r="41" spans="1:6" x14ac:dyDescent="0.25">
      <c r="A41" s="229"/>
      <c r="B41" s="229"/>
      <c r="C41" s="229"/>
      <c r="D41" s="229"/>
      <c r="E41" s="229"/>
      <c r="F41" s="229"/>
    </row>
    <row r="42" spans="1:6" x14ac:dyDescent="0.25">
      <c r="A42" s="248"/>
      <c r="B42" s="248"/>
      <c r="C42" s="248"/>
      <c r="D42" s="248"/>
      <c r="E42" s="248"/>
      <c r="F42" s="248"/>
    </row>
    <row r="43" spans="1:6" ht="13" thickBot="1" x14ac:dyDescent="0.3">
      <c r="A43" s="258"/>
      <c r="B43" s="258"/>
      <c r="C43" s="258"/>
      <c r="D43" s="258"/>
      <c r="E43" s="258"/>
      <c r="F43" s="258"/>
    </row>
    <row r="44" spans="1:6" ht="13" thickBot="1" x14ac:dyDescent="0.3">
      <c r="A44" s="349">
        <f t="shared" ref="A44:F44" si="7">SUM(A38:A43)</f>
        <v>0</v>
      </c>
      <c r="B44" s="349">
        <f t="shared" si="7"/>
        <v>0</v>
      </c>
      <c r="C44" s="349">
        <f t="shared" si="7"/>
        <v>0</v>
      </c>
      <c r="D44" s="349">
        <f t="shared" si="7"/>
        <v>0</v>
      </c>
      <c r="E44" s="349">
        <f t="shared" si="7"/>
        <v>0</v>
      </c>
      <c r="F44" s="349">
        <f t="shared" si="7"/>
        <v>0</v>
      </c>
    </row>
    <row r="45" spans="1:6" ht="13" thickBot="1" x14ac:dyDescent="0.3">
      <c r="A45" s="258"/>
      <c r="B45" s="258"/>
      <c r="C45" s="258"/>
      <c r="D45" s="258"/>
      <c r="E45" s="258"/>
      <c r="F45" s="258"/>
    </row>
    <row r="46" spans="1:6" x14ac:dyDescent="0.25">
      <c r="A46" s="254"/>
      <c r="B46" s="254"/>
      <c r="C46" s="254"/>
      <c r="D46" s="254"/>
      <c r="E46" s="254"/>
      <c r="F46" s="254"/>
    </row>
    <row r="47" spans="1:6" ht="13" thickBot="1" x14ac:dyDescent="0.3">
      <c r="A47" s="274">
        <f t="shared" ref="A47:F47" si="8">A46+A44</f>
        <v>0</v>
      </c>
      <c r="B47" s="274">
        <f t="shared" si="8"/>
        <v>0</v>
      </c>
      <c r="C47" s="274">
        <f t="shared" si="8"/>
        <v>0</v>
      </c>
      <c r="D47" s="274">
        <f t="shared" si="8"/>
        <v>0</v>
      </c>
      <c r="E47" s="274">
        <f t="shared" si="8"/>
        <v>0</v>
      </c>
      <c r="F47" s="274">
        <f t="shared" si="8"/>
        <v>0</v>
      </c>
    </row>
    <row r="48" spans="1:6" x14ac:dyDescent="0.25">
      <c r="A48" s="254"/>
      <c r="B48" s="254"/>
      <c r="C48" s="254"/>
      <c r="D48" s="254"/>
      <c r="E48" s="254"/>
      <c r="F48" s="254"/>
    </row>
    <row r="49" spans="1:6" x14ac:dyDescent="0.25">
      <c r="A49" s="229"/>
      <c r="B49" s="229"/>
      <c r="C49" s="229"/>
      <c r="D49" s="229"/>
      <c r="E49" s="229"/>
      <c r="F49" s="229"/>
    </row>
    <row r="50" spans="1:6" x14ac:dyDescent="0.25">
      <c r="A50" s="248"/>
      <c r="B50" s="248"/>
      <c r="C50" s="248"/>
      <c r="D50" s="248"/>
      <c r="E50" s="248"/>
      <c r="F50" s="248"/>
    </row>
    <row r="51" spans="1:6" x14ac:dyDescent="0.25">
      <c r="A51" s="229"/>
      <c r="B51" s="229"/>
      <c r="C51" s="229"/>
      <c r="D51" s="229"/>
      <c r="E51" s="229"/>
      <c r="F51" s="229"/>
    </row>
    <row r="52" spans="1:6" x14ac:dyDescent="0.25">
      <c r="A52" s="248"/>
      <c r="B52" s="248"/>
      <c r="C52" s="248"/>
      <c r="D52" s="248"/>
      <c r="E52" s="248"/>
      <c r="F52" s="248"/>
    </row>
    <row r="53" spans="1:6" x14ac:dyDescent="0.25">
      <c r="A53" s="229"/>
      <c r="B53" s="229"/>
      <c r="C53" s="229"/>
      <c r="D53" s="229"/>
      <c r="E53" s="229"/>
      <c r="F53" s="229"/>
    </row>
    <row r="54" spans="1:6" x14ac:dyDescent="0.25">
      <c r="A54" s="248"/>
      <c r="B54" s="248"/>
      <c r="C54" s="248"/>
      <c r="D54" s="248"/>
      <c r="E54" s="248"/>
      <c r="F54" s="248"/>
    </row>
    <row r="55" spans="1:6" x14ac:dyDescent="0.25">
      <c r="A55" s="254"/>
      <c r="B55" s="254"/>
      <c r="C55" s="254"/>
      <c r="D55" s="254"/>
      <c r="E55" s="254"/>
      <c r="F55" s="254"/>
    </row>
    <row r="56" spans="1:6" x14ac:dyDescent="0.25">
      <c r="A56" s="229"/>
      <c r="B56" s="229"/>
      <c r="C56" s="229"/>
      <c r="D56" s="229"/>
      <c r="E56" s="229"/>
      <c r="F56" s="229"/>
    </row>
    <row r="57" spans="1:6" x14ac:dyDescent="0.25">
      <c r="A57" s="248"/>
      <c r="B57" s="248"/>
      <c r="C57" s="248"/>
      <c r="D57" s="248"/>
      <c r="E57" s="248"/>
      <c r="F57" s="248"/>
    </row>
    <row r="58" spans="1:6" x14ac:dyDescent="0.25">
      <c r="A58" s="229"/>
      <c r="B58" s="229"/>
      <c r="C58" s="229"/>
      <c r="D58" s="229"/>
      <c r="E58" s="229"/>
      <c r="F58" s="229"/>
    </row>
    <row r="59" spans="1:6" x14ac:dyDescent="0.25">
      <c r="A59" s="248"/>
      <c r="B59" s="248"/>
      <c r="C59" s="248"/>
      <c r="D59" s="248"/>
      <c r="E59" s="248"/>
      <c r="F59" s="248"/>
    </row>
    <row r="60" spans="1:6" x14ac:dyDescent="0.25">
      <c r="A60" s="229"/>
      <c r="B60" s="229"/>
      <c r="C60" s="229"/>
      <c r="D60" s="229"/>
      <c r="E60" s="229"/>
      <c r="F60" s="229"/>
    </row>
    <row r="61" spans="1:6" ht="13" thickBot="1" x14ac:dyDescent="0.3">
      <c r="A61" s="258"/>
      <c r="B61" s="258"/>
      <c r="C61" s="258"/>
      <c r="D61" s="258"/>
      <c r="E61" s="258"/>
      <c r="F61" s="258"/>
    </row>
    <row r="62" spans="1:6" ht="13" thickBot="1" x14ac:dyDescent="0.3">
      <c r="A62" s="349">
        <f t="shared" ref="A62:F62" si="9">SUM(A50:A61)</f>
        <v>0</v>
      </c>
      <c r="B62" s="349">
        <f t="shared" si="9"/>
        <v>0</v>
      </c>
      <c r="C62" s="349">
        <f t="shared" si="9"/>
        <v>0</v>
      </c>
      <c r="D62" s="349">
        <f t="shared" si="9"/>
        <v>0</v>
      </c>
      <c r="E62" s="349">
        <f t="shared" si="9"/>
        <v>0</v>
      </c>
      <c r="F62" s="349">
        <f t="shared" si="9"/>
        <v>0</v>
      </c>
    </row>
  </sheetData>
  <mergeCells count="6">
    <mergeCell ref="E1:F1"/>
    <mergeCell ref="C2:D2"/>
    <mergeCell ref="A30:F31"/>
    <mergeCell ref="A4:F4"/>
    <mergeCell ref="E2:F2"/>
    <mergeCell ref="A3:F3"/>
  </mergeCells>
  <phoneticPr fontId="0" type="noConversion"/>
  <printOptions horizontalCentered="1"/>
  <pageMargins left="0" right="0" top="1" bottom="1" header="0" footer="0.5"/>
  <pageSetup scale="77" orientation="portrait" r:id="rId1"/>
  <headerFooter alignWithMargins="0">
    <oddFooter>&amp;A</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88">
    <pageSetUpPr fitToPage="1"/>
  </sheetPr>
  <dimension ref="A1:I372"/>
  <sheetViews>
    <sheetView workbookViewId="0">
      <selection activeCell="A7" sqref="A7:D7"/>
    </sheetView>
  </sheetViews>
  <sheetFormatPr defaultRowHeight="12.5" x14ac:dyDescent="0.25"/>
  <cols>
    <col min="1" max="1" width="14.26953125" bestFit="1" customWidth="1"/>
    <col min="4" max="4" width="20" customWidth="1"/>
    <col min="5" max="5" width="6.26953125" customWidth="1"/>
    <col min="6" max="6" width="9.26953125" customWidth="1"/>
    <col min="7" max="7" width="6.26953125" customWidth="1"/>
    <col min="9" max="9" width="16.26953125" customWidth="1"/>
  </cols>
  <sheetData>
    <row r="1" spans="1:9" x14ac:dyDescent="0.25">
      <c r="A1" s="619">
        <f>Title!B12</f>
        <v>0</v>
      </c>
      <c r="B1" s="2"/>
      <c r="C1" s="2"/>
      <c r="D1" s="2"/>
      <c r="E1" s="2"/>
      <c r="F1" s="2"/>
      <c r="G1" s="2"/>
      <c r="H1" s="1807" t="str">
        <f>'82'!H1</f>
        <v>For The Year Ended</v>
      </c>
      <c r="I1" s="1808"/>
    </row>
    <row r="2" spans="1:9" ht="13" thickBot="1" x14ac:dyDescent="0.3">
      <c r="A2" t="s">
        <v>8</v>
      </c>
      <c r="B2" s="193"/>
      <c r="C2" s="193"/>
      <c r="D2" s="193"/>
      <c r="E2" s="193"/>
      <c r="F2" s="193"/>
      <c r="G2" s="193"/>
      <c r="H2" s="1855">
        <f>'86'!E2</f>
        <v>45657</v>
      </c>
      <c r="I2" s="1856"/>
    </row>
    <row r="3" spans="1:9" ht="13" x14ac:dyDescent="0.3">
      <c r="A3" s="895" t="s">
        <v>241</v>
      </c>
      <c r="B3" s="895"/>
      <c r="C3" s="895"/>
      <c r="D3" s="895"/>
      <c r="E3" s="895"/>
      <c r="F3" s="895"/>
      <c r="G3" s="895"/>
      <c r="H3" s="895"/>
      <c r="I3" s="895"/>
    </row>
    <row r="4" spans="1:9" ht="24" customHeight="1" x14ac:dyDescent="0.3">
      <c r="A4" s="1320" t="s">
        <v>832</v>
      </c>
      <c r="B4" s="1320"/>
      <c r="C4" s="1320"/>
      <c r="D4" s="1320"/>
      <c r="E4" s="1320"/>
      <c r="F4" s="1320"/>
      <c r="G4" s="1320"/>
      <c r="H4" s="1320"/>
      <c r="I4" s="1320"/>
    </row>
    <row r="5" spans="1:9" ht="13.5" thickBot="1" x14ac:dyDescent="0.35">
      <c r="A5" s="1548" t="s">
        <v>1976</v>
      </c>
      <c r="B5" s="1548"/>
      <c r="C5" s="1548"/>
      <c r="D5" s="1548"/>
      <c r="E5" s="1548"/>
      <c r="F5" s="1548"/>
      <c r="G5" s="1548"/>
      <c r="H5" s="1548"/>
      <c r="I5" s="1548"/>
    </row>
    <row r="6" spans="1:9" ht="25.5" customHeight="1" thickBot="1" x14ac:dyDescent="0.3">
      <c r="A6" s="1294" t="s">
        <v>2115</v>
      </c>
      <c r="B6" s="1295"/>
      <c r="C6" s="1295"/>
      <c r="D6" s="1296"/>
      <c r="E6" s="1297" t="s">
        <v>1125</v>
      </c>
      <c r="F6" s="1296"/>
      <c r="G6" s="1297" t="s">
        <v>1751</v>
      </c>
      <c r="H6" s="1296"/>
      <c r="I6" s="168" t="s">
        <v>1750</v>
      </c>
    </row>
    <row r="7" spans="1:9" ht="24" customHeight="1" x14ac:dyDescent="0.3">
      <c r="A7" s="1857" t="s">
        <v>1203</v>
      </c>
      <c r="B7" s="895"/>
      <c r="C7" s="895"/>
      <c r="D7" s="910"/>
      <c r="E7" s="1396"/>
      <c r="F7" s="1396"/>
      <c r="G7" s="1395"/>
      <c r="H7" s="1397"/>
      <c r="I7" s="546"/>
    </row>
    <row r="8" spans="1:9" ht="15.65" customHeight="1" x14ac:dyDescent="0.25">
      <c r="A8" s="1862" t="s">
        <v>1204</v>
      </c>
      <c r="B8" s="1126"/>
      <c r="C8" s="1126"/>
      <c r="D8" s="906"/>
      <c r="E8" s="1377">
        <f>SUM('88'!A8:J8)+G8+I8</f>
        <v>0</v>
      </c>
      <c r="F8" s="1377"/>
      <c r="G8" s="1191"/>
      <c r="H8" s="1192"/>
      <c r="I8" s="542"/>
    </row>
    <row r="9" spans="1:9" ht="15.65" customHeight="1" x14ac:dyDescent="0.25">
      <c r="A9" s="1858" t="s">
        <v>1126</v>
      </c>
      <c r="B9" s="981"/>
      <c r="C9" s="981"/>
      <c r="D9" s="898"/>
      <c r="E9" s="1377">
        <f>SUM('88'!A9:J9)+G9+I9</f>
        <v>0</v>
      </c>
      <c r="F9" s="1377"/>
      <c r="G9" s="1205"/>
      <c r="H9" s="1206"/>
      <c r="I9" s="541"/>
    </row>
    <row r="10" spans="1:9" ht="15.65" customHeight="1" x14ac:dyDescent="0.25">
      <c r="A10" s="1862" t="s">
        <v>1127</v>
      </c>
      <c r="B10" s="1126"/>
      <c r="C10" s="1126"/>
      <c r="D10" s="906"/>
      <c r="E10" s="1377">
        <f>SUM('88'!A10:J10)+G10+I10</f>
        <v>0</v>
      </c>
      <c r="F10" s="1377"/>
      <c r="G10" s="1191"/>
      <c r="H10" s="1192"/>
      <c r="I10" s="542"/>
    </row>
    <row r="11" spans="1:9" ht="15.65" customHeight="1" x14ac:dyDescent="0.25">
      <c r="A11" s="1858" t="s">
        <v>1128</v>
      </c>
      <c r="B11" s="981"/>
      <c r="C11" s="981"/>
      <c r="D11" s="898"/>
      <c r="E11" s="1377">
        <f>SUM('88'!A11:J11)+G11+I11</f>
        <v>0</v>
      </c>
      <c r="F11" s="1377"/>
      <c r="G11" s="1205"/>
      <c r="H11" s="1206"/>
      <c r="I11" s="541"/>
    </row>
    <row r="12" spans="1:9" ht="15.65" customHeight="1" x14ac:dyDescent="0.25">
      <c r="A12" s="1862" t="s">
        <v>1127</v>
      </c>
      <c r="B12" s="1126"/>
      <c r="C12" s="1126"/>
      <c r="D12" s="906"/>
      <c r="E12" s="1377">
        <f>SUM('88'!A12:J12)+G12+I12</f>
        <v>0</v>
      </c>
      <c r="F12" s="1377"/>
      <c r="G12" s="1191"/>
      <c r="H12" s="1192"/>
      <c r="I12" s="542"/>
    </row>
    <row r="13" spans="1:9" ht="15.65" customHeight="1" x14ac:dyDescent="0.25">
      <c r="A13" s="1858" t="s">
        <v>1129</v>
      </c>
      <c r="B13" s="981"/>
      <c r="C13" s="981"/>
      <c r="D13" s="898"/>
      <c r="E13" s="1377">
        <f>SUM('88'!A13:J13)+G13+I13</f>
        <v>0</v>
      </c>
      <c r="F13" s="1377"/>
      <c r="G13" s="1205"/>
      <c r="H13" s="1206"/>
      <c r="I13" s="541"/>
    </row>
    <row r="14" spans="1:9" ht="15.65" customHeight="1" x14ac:dyDescent="0.25">
      <c r="A14" s="1862" t="s">
        <v>1127</v>
      </c>
      <c r="B14" s="1126"/>
      <c r="C14" s="1126"/>
      <c r="D14" s="906"/>
      <c r="E14" s="1377">
        <f>SUM('88'!A14:J14)+G14+I14</f>
        <v>0</v>
      </c>
      <c r="F14" s="1377"/>
      <c r="G14" s="1191"/>
      <c r="H14" s="1192"/>
      <c r="I14" s="542"/>
    </row>
    <row r="15" spans="1:9" ht="15.65" customHeight="1" x14ac:dyDescent="0.25">
      <c r="A15" s="1858" t="s">
        <v>1130</v>
      </c>
      <c r="B15" s="981"/>
      <c r="C15" s="981"/>
      <c r="D15" s="898"/>
      <c r="E15" s="1377">
        <f>SUM('88'!A15:J15)+G15+I15</f>
        <v>0</v>
      </c>
      <c r="F15" s="1377"/>
      <c r="G15" s="1205"/>
      <c r="H15" s="1206"/>
      <c r="I15" s="541"/>
    </row>
    <row r="16" spans="1:9" ht="15.65" customHeight="1" x14ac:dyDescent="0.25">
      <c r="A16" s="1862" t="s">
        <v>1131</v>
      </c>
      <c r="B16" s="1126"/>
      <c r="C16" s="1126"/>
      <c r="D16" s="906"/>
      <c r="E16" s="1377">
        <f>SUM('88'!A16:J16)+G16+I16</f>
        <v>0</v>
      </c>
      <c r="F16" s="1377"/>
      <c r="G16" s="1191"/>
      <c r="H16" s="1192"/>
      <c r="I16" s="542"/>
    </row>
    <row r="17" spans="1:9" ht="15.65" customHeight="1" x14ac:dyDescent="0.25">
      <c r="A17" s="1858" t="s">
        <v>1132</v>
      </c>
      <c r="B17" s="981"/>
      <c r="C17" s="981"/>
      <c r="D17" s="898"/>
      <c r="E17" s="1377">
        <f>SUM('88'!A17:J17)+G17+I17</f>
        <v>0</v>
      </c>
      <c r="F17" s="1377"/>
      <c r="G17" s="1205"/>
      <c r="H17" s="1206"/>
      <c r="I17" s="541"/>
    </row>
    <row r="18" spans="1:9" ht="15.65" customHeight="1" thickBot="1" x14ac:dyDescent="0.3">
      <c r="A18" s="1859" t="s">
        <v>1133</v>
      </c>
      <c r="B18" s="1860"/>
      <c r="C18" s="1860"/>
      <c r="D18" s="1861"/>
      <c r="E18" s="1388">
        <f>SUM('88'!A18:J18)+G18+I18</f>
        <v>0</v>
      </c>
      <c r="F18" s="1390"/>
      <c r="G18" s="1193"/>
      <c r="H18" s="1194"/>
      <c r="I18" s="543"/>
    </row>
    <row r="19" spans="1:9" ht="25.5" customHeight="1" x14ac:dyDescent="0.3">
      <c r="A19" s="1857" t="s">
        <v>1134</v>
      </c>
      <c r="B19" s="895"/>
      <c r="C19" s="895"/>
      <c r="D19" s="910"/>
      <c r="E19" s="1382"/>
      <c r="F19" s="1382"/>
      <c r="G19" s="1197"/>
      <c r="H19" s="1198"/>
      <c r="I19" s="547"/>
    </row>
    <row r="20" spans="1:9" ht="15.65" customHeight="1" x14ac:dyDescent="0.25">
      <c r="A20" s="1862" t="s">
        <v>1135</v>
      </c>
      <c r="B20" s="1126"/>
      <c r="C20" s="1126"/>
      <c r="D20" s="906"/>
      <c r="E20" s="1377">
        <f>SUM('88'!A20:J20)+G20+I20</f>
        <v>0</v>
      </c>
      <c r="F20" s="1377"/>
      <c r="G20" s="1191"/>
      <c r="H20" s="1192"/>
      <c r="I20" s="542"/>
    </row>
    <row r="21" spans="1:9" ht="15.65" customHeight="1" x14ac:dyDescent="0.25">
      <c r="A21" s="1858" t="s">
        <v>1136</v>
      </c>
      <c r="B21" s="981"/>
      <c r="C21" s="981"/>
      <c r="D21" s="898"/>
      <c r="E21" s="1377">
        <f>SUM('88'!A21:J21)+G21+I21</f>
        <v>0</v>
      </c>
      <c r="F21" s="1377"/>
      <c r="G21" s="1205"/>
      <c r="H21" s="1206"/>
      <c r="I21" s="541"/>
    </row>
    <row r="22" spans="1:9" ht="15.65" customHeight="1" x14ac:dyDescent="0.25">
      <c r="A22" s="1862" t="s">
        <v>1137</v>
      </c>
      <c r="B22" s="1126"/>
      <c r="C22" s="1126"/>
      <c r="D22" s="906"/>
      <c r="E22" s="1377">
        <f>SUM('88'!A22:J22)+G22+I22</f>
        <v>0</v>
      </c>
      <c r="F22" s="1377"/>
      <c r="G22" s="1191"/>
      <c r="H22" s="1192"/>
      <c r="I22" s="542"/>
    </row>
    <row r="23" spans="1:9" ht="15.65" customHeight="1" x14ac:dyDescent="0.25">
      <c r="A23" s="1858" t="s">
        <v>1138</v>
      </c>
      <c r="B23" s="981"/>
      <c r="C23" s="981"/>
      <c r="D23" s="898"/>
      <c r="E23" s="1377">
        <f>SUM('88'!A23:J23)+G23+I23</f>
        <v>0</v>
      </c>
      <c r="F23" s="1377"/>
      <c r="G23" s="1205"/>
      <c r="H23" s="1206"/>
      <c r="I23" s="541"/>
    </row>
    <row r="24" spans="1:9" ht="15.65" customHeight="1" x14ac:dyDescent="0.25">
      <c r="A24" s="1862" t="s">
        <v>1139</v>
      </c>
      <c r="B24" s="1126"/>
      <c r="C24" s="1126"/>
      <c r="D24" s="906"/>
      <c r="E24" s="1377">
        <f>SUM('88'!A24:J24)+G24+I24</f>
        <v>0</v>
      </c>
      <c r="F24" s="1377"/>
      <c r="G24" s="1191"/>
      <c r="H24" s="1192"/>
      <c r="I24" s="542"/>
    </row>
    <row r="25" spans="1:9" ht="15.65" customHeight="1" x14ac:dyDescent="0.25">
      <c r="A25" s="1858" t="s">
        <v>1140</v>
      </c>
      <c r="B25" s="981"/>
      <c r="C25" s="981"/>
      <c r="D25" s="898"/>
      <c r="E25" s="1377">
        <f>SUM('88'!A25:J25)+G25+I25</f>
        <v>0</v>
      </c>
      <c r="F25" s="1377"/>
      <c r="G25" s="1205"/>
      <c r="H25" s="1206"/>
      <c r="I25" s="541"/>
    </row>
    <row r="26" spans="1:9" ht="15.65" customHeight="1" x14ac:dyDescent="0.25">
      <c r="A26" s="1865" t="s">
        <v>1977</v>
      </c>
      <c r="B26" s="1126"/>
      <c r="C26" s="1126"/>
      <c r="D26" s="906"/>
      <c r="E26" s="1377">
        <f>SUM('88'!A26:J26)+G26+I26</f>
        <v>0</v>
      </c>
      <c r="F26" s="1377"/>
      <c r="G26" s="1191"/>
      <c r="H26" s="1192"/>
      <c r="I26" s="542"/>
    </row>
    <row r="27" spans="1:9" ht="15.65" customHeight="1" x14ac:dyDescent="0.25">
      <c r="A27" s="1858" t="s">
        <v>471</v>
      </c>
      <c r="B27" s="981"/>
      <c r="C27" s="981"/>
      <c r="D27" s="898"/>
      <c r="E27" s="1377">
        <f>SUM('88'!A27:J27)+G27+I27</f>
        <v>0</v>
      </c>
      <c r="F27" s="1377"/>
      <c r="G27" s="1205"/>
      <c r="H27" s="1206"/>
      <c r="I27" s="541"/>
    </row>
    <row r="28" spans="1:9" ht="15.65" customHeight="1" x14ac:dyDescent="0.25">
      <c r="A28" s="1862" t="s">
        <v>472</v>
      </c>
      <c r="B28" s="1126"/>
      <c r="C28" s="1126"/>
      <c r="D28" s="906"/>
      <c r="E28" s="1377">
        <f>SUM('88'!A28:J28)+G28+I28</f>
        <v>0</v>
      </c>
      <c r="F28" s="1377"/>
      <c r="G28" s="1191"/>
      <c r="H28" s="1192"/>
      <c r="I28" s="542"/>
    </row>
    <row r="29" spans="1:9" ht="15.65" customHeight="1" x14ac:dyDescent="0.25">
      <c r="A29" s="1858" t="s">
        <v>1127</v>
      </c>
      <c r="B29" s="981"/>
      <c r="C29" s="981"/>
      <c r="D29" s="898"/>
      <c r="E29" s="1377">
        <f>SUM('88'!A29:J29)+G29+I29</f>
        <v>0</v>
      </c>
      <c r="F29" s="1377"/>
      <c r="G29" s="1205"/>
      <c r="H29" s="1206"/>
      <c r="I29" s="541"/>
    </row>
    <row r="30" spans="1:9" ht="15.65" customHeight="1" x14ac:dyDescent="0.25">
      <c r="A30" s="1865" t="s">
        <v>1978</v>
      </c>
      <c r="B30" s="1126"/>
      <c r="C30" s="1126"/>
      <c r="D30" s="906"/>
      <c r="E30" s="1377">
        <f>SUM('88'!A30:J30)+G30+I30</f>
        <v>0</v>
      </c>
      <c r="F30" s="1377"/>
      <c r="G30" s="1191"/>
      <c r="H30" s="1192"/>
      <c r="I30" s="542"/>
    </row>
    <row r="31" spans="1:9" ht="15.65" customHeight="1" x14ac:dyDescent="0.25">
      <c r="A31" s="1858" t="s">
        <v>473</v>
      </c>
      <c r="B31" s="981"/>
      <c r="C31" s="981"/>
      <c r="D31" s="898"/>
      <c r="E31" s="1377">
        <f>SUM('88'!A31:J31)+G31+I31</f>
        <v>0</v>
      </c>
      <c r="F31" s="1377"/>
      <c r="G31" s="1205"/>
      <c r="H31" s="1206"/>
      <c r="I31" s="541"/>
    </row>
    <row r="32" spans="1:9" ht="15.65" customHeight="1" x14ac:dyDescent="0.25">
      <c r="A32" s="1862" t="s">
        <v>474</v>
      </c>
      <c r="B32" s="1126"/>
      <c r="C32" s="1126"/>
      <c r="D32" s="906"/>
      <c r="E32" s="1377">
        <f>SUM('88'!A32:J32)+G32+I32</f>
        <v>0</v>
      </c>
      <c r="F32" s="1377"/>
      <c r="G32" s="1191"/>
      <c r="H32" s="1192"/>
      <c r="I32" s="542"/>
    </row>
    <row r="33" spans="1:9" ht="15.65" customHeight="1" x14ac:dyDescent="0.25">
      <c r="A33" s="1862" t="s">
        <v>475</v>
      </c>
      <c r="B33" s="1126"/>
      <c r="C33" s="1126"/>
      <c r="D33" s="906"/>
      <c r="E33" s="1377">
        <f>SUM('88'!A33:J33)+G33+I33</f>
        <v>0</v>
      </c>
      <c r="F33" s="1377"/>
      <c r="G33" s="1191"/>
      <c r="H33" s="1192"/>
      <c r="I33" s="542"/>
    </row>
    <row r="34" spans="1:9" ht="15.65" customHeight="1" x14ac:dyDescent="0.25">
      <c r="A34" s="1858" t="s">
        <v>1323</v>
      </c>
      <c r="B34" s="981"/>
      <c r="C34" s="981"/>
      <c r="D34" s="898"/>
      <c r="E34" s="1377">
        <f>SUM('88'!A34:J34)+G34+I34</f>
        <v>0</v>
      </c>
      <c r="F34" s="1377"/>
      <c r="G34" s="1205"/>
      <c r="H34" s="1206"/>
      <c r="I34" s="541"/>
    </row>
    <row r="35" spans="1:9" ht="15.65" customHeight="1" x14ac:dyDescent="0.25">
      <c r="A35" s="1862" t="s">
        <v>1127</v>
      </c>
      <c r="B35" s="1126"/>
      <c r="C35" s="1126"/>
      <c r="D35" s="906"/>
      <c r="E35" s="1377">
        <f>SUM('88'!A35:J35)+G35+I35</f>
        <v>0</v>
      </c>
      <c r="F35" s="1377"/>
      <c r="G35" s="1191"/>
      <c r="H35" s="1192"/>
      <c r="I35" s="542"/>
    </row>
    <row r="36" spans="1:9" ht="30" customHeight="1" x14ac:dyDescent="0.25">
      <c r="A36" s="1866" t="s">
        <v>1324</v>
      </c>
      <c r="B36" s="956"/>
      <c r="C36" s="956"/>
      <c r="D36" s="1162"/>
      <c r="E36" s="1377">
        <f>SUM('88'!A36:J36)+G36+I36</f>
        <v>0</v>
      </c>
      <c r="F36" s="1377"/>
      <c r="G36" s="1205"/>
      <c r="H36" s="1206"/>
      <c r="I36" s="541"/>
    </row>
    <row r="37" spans="1:9" ht="15.65" customHeight="1" x14ac:dyDescent="0.25">
      <c r="A37" s="1862" t="s">
        <v>1325</v>
      </c>
      <c r="B37" s="1126"/>
      <c r="C37" s="1126"/>
      <c r="D37" s="906"/>
      <c r="E37" s="1377">
        <f>SUM('88'!A37:J37)+G37+I37</f>
        <v>0</v>
      </c>
      <c r="F37" s="1377"/>
      <c r="G37" s="1191"/>
      <c r="H37" s="1192"/>
      <c r="I37" s="542"/>
    </row>
    <row r="38" spans="1:9" ht="15.65" customHeight="1" x14ac:dyDescent="0.25">
      <c r="A38" s="1858" t="s">
        <v>1326</v>
      </c>
      <c r="B38" s="981"/>
      <c r="C38" s="981"/>
      <c r="D38" s="898"/>
      <c r="E38" s="1377">
        <f>SUM('88'!A38:J38)+G38+I38</f>
        <v>0</v>
      </c>
      <c r="F38" s="1377"/>
      <c r="G38" s="1205"/>
      <c r="H38" s="1206"/>
      <c r="I38" s="541"/>
    </row>
    <row r="39" spans="1:9" ht="15.65" customHeight="1" x14ac:dyDescent="0.25">
      <c r="A39" s="1862" t="s">
        <v>1327</v>
      </c>
      <c r="B39" s="1126"/>
      <c r="C39" s="1126"/>
      <c r="D39" s="906"/>
      <c r="E39" s="1377">
        <f>SUM('88'!A39:J39)+G39+I39</f>
        <v>0</v>
      </c>
      <c r="F39" s="1377"/>
      <c r="G39" s="1191"/>
      <c r="H39" s="1192"/>
      <c r="I39" s="542"/>
    </row>
    <row r="40" spans="1:9" ht="15.65" customHeight="1" x14ac:dyDescent="0.25">
      <c r="A40" s="1858" t="s">
        <v>1328</v>
      </c>
      <c r="B40" s="981"/>
      <c r="C40" s="981"/>
      <c r="D40" s="898"/>
      <c r="E40" s="1377">
        <f>SUM('88'!A40:J40)+G40+I40</f>
        <v>0</v>
      </c>
      <c r="F40" s="1377"/>
      <c r="G40" s="1205"/>
      <c r="H40" s="1206"/>
      <c r="I40" s="541"/>
    </row>
    <row r="41" spans="1:9" ht="15.65" customHeight="1" x14ac:dyDescent="0.25">
      <c r="A41" s="1862" t="s">
        <v>1329</v>
      </c>
      <c r="B41" s="1126"/>
      <c r="C41" s="1126"/>
      <c r="D41" s="906"/>
      <c r="E41" s="1377">
        <f>SUM('88'!A41:J41)+G41+I41</f>
        <v>0</v>
      </c>
      <c r="F41" s="1377"/>
      <c r="G41" s="1191"/>
      <c r="H41" s="1192"/>
      <c r="I41" s="542"/>
    </row>
    <row r="42" spans="1:9" ht="15.65" customHeight="1" x14ac:dyDescent="0.25">
      <c r="A42" s="1858" t="s">
        <v>1330</v>
      </c>
      <c r="B42" s="981"/>
      <c r="C42" s="981"/>
      <c r="D42" s="898"/>
      <c r="E42" s="1377">
        <f>SUM('88'!A42:J42)+G42+I42</f>
        <v>0</v>
      </c>
      <c r="F42" s="1377"/>
      <c r="G42" s="1205"/>
      <c r="H42" s="1206"/>
      <c r="I42" s="541"/>
    </row>
    <row r="43" spans="1:9" ht="15.65" customHeight="1" x14ac:dyDescent="0.25">
      <c r="A43" s="1862" t="s">
        <v>1331</v>
      </c>
      <c r="B43" s="1126"/>
      <c r="C43" s="1126"/>
      <c r="D43" s="906"/>
      <c r="E43" s="1377">
        <f>SUM('88'!A43:J43)+G43+I43</f>
        <v>0</v>
      </c>
      <c r="F43" s="1377"/>
      <c r="G43" s="1191"/>
      <c r="H43" s="1192"/>
      <c r="I43" s="542"/>
    </row>
    <row r="44" spans="1:9" ht="15.65" customHeight="1" x14ac:dyDescent="0.25">
      <c r="A44" s="1858" t="s">
        <v>1332</v>
      </c>
      <c r="B44" s="981"/>
      <c r="C44" s="981"/>
      <c r="D44" s="898"/>
      <c r="E44" s="1377">
        <f>SUM('88'!A44:J44)+G44+I44</f>
        <v>0</v>
      </c>
      <c r="F44" s="1377"/>
      <c r="G44" s="1205"/>
      <c r="H44" s="1206"/>
      <c r="I44" s="541"/>
    </row>
    <row r="45" spans="1:9" ht="15.65" customHeight="1" x14ac:dyDescent="0.25">
      <c r="A45" s="1862" t="s">
        <v>1332</v>
      </c>
      <c r="B45" s="1126"/>
      <c r="C45" s="1126"/>
      <c r="D45" s="906"/>
      <c r="E45" s="1377">
        <f>SUM('88'!A45:J45)+G45+I45</f>
        <v>0</v>
      </c>
      <c r="F45" s="1377"/>
      <c r="G45" s="1191"/>
      <c r="H45" s="1192"/>
      <c r="I45" s="542"/>
    </row>
    <row r="46" spans="1:9" ht="15.65" customHeight="1" x14ac:dyDescent="0.25">
      <c r="A46" s="1864" t="s">
        <v>1979</v>
      </c>
      <c r="B46" s="981"/>
      <c r="C46" s="981"/>
      <c r="D46" s="898"/>
      <c r="E46" s="1377">
        <f>SUM('88'!A46:J46)+G46+I46</f>
        <v>0</v>
      </c>
      <c r="F46" s="1377"/>
      <c r="G46" s="1205"/>
      <c r="H46" s="1206"/>
      <c r="I46" s="541"/>
    </row>
    <row r="47" spans="1:9" ht="15.65" customHeight="1" thickBot="1" x14ac:dyDescent="0.3">
      <c r="A47" s="1865" t="s">
        <v>1980</v>
      </c>
      <c r="B47" s="1126"/>
      <c r="C47" s="1126"/>
      <c r="D47" s="906"/>
      <c r="E47" s="1388">
        <f>SUM('88'!A47:J47)+G47+I47</f>
        <v>0</v>
      </c>
      <c r="F47" s="1390"/>
      <c r="G47" s="1193"/>
      <c r="H47" s="1194"/>
      <c r="I47" s="543"/>
    </row>
    <row r="48" spans="1:9" ht="15.65" customHeight="1" thickBot="1" x14ac:dyDescent="0.35">
      <c r="A48" s="1863" t="s">
        <v>1333</v>
      </c>
      <c r="B48" s="1134"/>
      <c r="C48" s="1134"/>
      <c r="D48" s="1135"/>
      <c r="E48" s="1394">
        <f>SUM(E8:F47)</f>
        <v>0</v>
      </c>
      <c r="F48" s="1394"/>
      <c r="G48" s="1590">
        <f>SUM(G8:H47)</f>
        <v>0</v>
      </c>
      <c r="H48" s="1591"/>
      <c r="I48" s="548">
        <f>SUM(I8:I47)</f>
        <v>0</v>
      </c>
    </row>
    <row r="49" spans="1:4" ht="15.65" customHeight="1" x14ac:dyDescent="0.25">
      <c r="A49" s="32"/>
      <c r="B49" s="32"/>
      <c r="C49" s="32"/>
      <c r="D49" s="32"/>
    </row>
    <row r="50" spans="1:4" ht="15.65" customHeight="1" x14ac:dyDescent="0.25">
      <c r="A50" s="32"/>
      <c r="B50" s="32"/>
      <c r="C50" s="32"/>
      <c r="D50" s="32"/>
    </row>
    <row r="51" spans="1:4" ht="15.65" customHeight="1" x14ac:dyDescent="0.25">
      <c r="A51" s="32"/>
      <c r="B51" s="32"/>
      <c r="C51" s="32"/>
      <c r="D51" s="32"/>
    </row>
    <row r="52" spans="1:4" ht="15.65" customHeight="1" x14ac:dyDescent="0.25">
      <c r="A52" s="32"/>
      <c r="B52" s="32"/>
      <c r="C52" s="32"/>
      <c r="D52" s="32"/>
    </row>
    <row r="53" spans="1:4" ht="15.65" customHeight="1" x14ac:dyDescent="0.25">
      <c r="A53" s="32"/>
      <c r="B53" s="32"/>
      <c r="C53" s="32"/>
      <c r="D53" s="32"/>
    </row>
    <row r="54" spans="1:4" ht="15.65" customHeight="1" x14ac:dyDescent="0.25">
      <c r="A54" s="32"/>
      <c r="B54" s="32"/>
      <c r="C54" s="32"/>
      <c r="D54" s="32"/>
    </row>
    <row r="55" spans="1:4" ht="15.65" customHeight="1" x14ac:dyDescent="0.25">
      <c r="A55" s="32"/>
      <c r="B55" s="32"/>
      <c r="C55" s="32"/>
      <c r="D55" s="32"/>
    </row>
    <row r="56" spans="1:4" ht="15.65" customHeight="1" x14ac:dyDescent="0.25">
      <c r="A56" s="32"/>
      <c r="B56" s="32"/>
      <c r="C56" s="32"/>
      <c r="D56" s="32"/>
    </row>
    <row r="57" spans="1:4" ht="15.65" customHeight="1" x14ac:dyDescent="0.25">
      <c r="A57" s="32"/>
      <c r="B57" s="32"/>
      <c r="C57" s="32"/>
      <c r="D57" s="32"/>
    </row>
    <row r="58" spans="1:4" ht="15.65" customHeight="1" x14ac:dyDescent="0.25">
      <c r="A58" s="32"/>
      <c r="B58" s="32"/>
      <c r="C58" s="32"/>
      <c r="D58" s="32"/>
    </row>
    <row r="59" spans="1:4" ht="15.65" customHeight="1" x14ac:dyDescent="0.25">
      <c r="A59" s="32"/>
      <c r="B59" s="32"/>
      <c r="C59" s="32"/>
      <c r="D59" s="32"/>
    </row>
    <row r="60" spans="1:4" ht="15.65" customHeight="1" x14ac:dyDescent="0.25">
      <c r="A60" s="32"/>
      <c r="B60" s="32"/>
      <c r="C60" s="32"/>
      <c r="D60" s="32"/>
    </row>
    <row r="61" spans="1:4" ht="15.65" customHeight="1" x14ac:dyDescent="0.25">
      <c r="A61" s="32"/>
      <c r="B61" s="32"/>
      <c r="C61" s="32"/>
      <c r="D61" s="32"/>
    </row>
    <row r="62" spans="1:4" ht="15.65" customHeight="1" x14ac:dyDescent="0.25">
      <c r="A62" s="32"/>
      <c r="B62" s="32"/>
      <c r="C62" s="32"/>
      <c r="D62" s="32"/>
    </row>
    <row r="63" spans="1:4" ht="15.65" customHeight="1" x14ac:dyDescent="0.25">
      <c r="A63" s="32"/>
      <c r="B63" s="32"/>
      <c r="C63" s="32"/>
      <c r="D63" s="32"/>
    </row>
    <row r="64" spans="1:4" ht="15.65" customHeight="1" x14ac:dyDescent="0.25">
      <c r="A64" s="32"/>
      <c r="B64" s="32"/>
      <c r="C64" s="32"/>
      <c r="D64" s="32"/>
    </row>
    <row r="65" spans="1:4" ht="15.65" customHeight="1" x14ac:dyDescent="0.25">
      <c r="A65" s="32"/>
      <c r="B65" s="32"/>
      <c r="C65" s="32"/>
      <c r="D65" s="32"/>
    </row>
    <row r="66" spans="1:4" ht="15.65" customHeight="1" x14ac:dyDescent="0.25">
      <c r="A66" s="32"/>
      <c r="B66" s="32"/>
      <c r="C66" s="32"/>
      <c r="D66" s="32"/>
    </row>
    <row r="67" spans="1:4" ht="15.65" customHeight="1" x14ac:dyDescent="0.25">
      <c r="A67" s="32"/>
      <c r="B67" s="32"/>
      <c r="C67" s="32"/>
      <c r="D67" s="32"/>
    </row>
    <row r="68" spans="1:4" ht="15.65" customHeight="1" x14ac:dyDescent="0.25">
      <c r="A68" s="32"/>
      <c r="B68" s="32"/>
      <c r="C68" s="32"/>
      <c r="D68" s="32"/>
    </row>
    <row r="69" spans="1:4" ht="15.65" customHeight="1" x14ac:dyDescent="0.25">
      <c r="A69" s="32"/>
      <c r="B69" s="32"/>
      <c r="C69" s="32"/>
      <c r="D69" s="32"/>
    </row>
    <row r="70" spans="1:4" ht="15.65" customHeight="1" x14ac:dyDescent="0.25">
      <c r="A70" s="32"/>
      <c r="B70" s="32"/>
      <c r="C70" s="32"/>
      <c r="D70" s="32"/>
    </row>
    <row r="71" spans="1:4" ht="15.65" customHeight="1" x14ac:dyDescent="0.25">
      <c r="A71" s="32"/>
      <c r="B71" s="32"/>
      <c r="C71" s="32"/>
      <c r="D71" s="32"/>
    </row>
    <row r="72" spans="1:4" ht="15.65" customHeight="1" x14ac:dyDescent="0.25">
      <c r="A72" s="32"/>
      <c r="B72" s="32"/>
      <c r="C72" s="32"/>
      <c r="D72" s="32"/>
    </row>
    <row r="73" spans="1:4" ht="15.65" customHeight="1" x14ac:dyDescent="0.25">
      <c r="A73" s="32"/>
      <c r="B73" s="32"/>
      <c r="C73" s="32"/>
      <c r="D73" s="32"/>
    </row>
    <row r="74" spans="1:4" ht="15.65" customHeight="1" x14ac:dyDescent="0.25">
      <c r="A74" s="32"/>
      <c r="B74" s="32"/>
      <c r="C74" s="32"/>
      <c r="D74" s="32"/>
    </row>
    <row r="75" spans="1:4" ht="15.65" customHeight="1" x14ac:dyDescent="0.25">
      <c r="A75" s="32"/>
      <c r="B75" s="32"/>
      <c r="C75" s="32"/>
      <c r="D75" s="32"/>
    </row>
    <row r="76" spans="1:4" ht="15.65" customHeight="1" x14ac:dyDescent="0.25">
      <c r="A76" s="32"/>
      <c r="B76" s="32"/>
      <c r="C76" s="32"/>
      <c r="D76" s="32"/>
    </row>
    <row r="77" spans="1:4" ht="15.65" customHeight="1" x14ac:dyDescent="0.25">
      <c r="A77" s="32"/>
      <c r="B77" s="32"/>
      <c r="C77" s="32"/>
      <c r="D77" s="32"/>
    </row>
    <row r="78" spans="1:4" ht="15.65" customHeight="1" x14ac:dyDescent="0.25">
      <c r="A78" s="32"/>
      <c r="B78" s="32"/>
      <c r="C78" s="32"/>
      <c r="D78" s="32"/>
    </row>
    <row r="79" spans="1:4" ht="15.65" customHeight="1" x14ac:dyDescent="0.25">
      <c r="A79" s="32"/>
      <c r="B79" s="32"/>
      <c r="C79" s="32"/>
      <c r="D79" s="32"/>
    </row>
    <row r="80" spans="1:4" ht="15.65" customHeight="1" x14ac:dyDescent="0.25">
      <c r="A80" s="32"/>
      <c r="B80" s="32"/>
      <c r="C80" s="32"/>
      <c r="D80" s="32"/>
    </row>
    <row r="81" spans="1:4" ht="15.65" customHeight="1" x14ac:dyDescent="0.25">
      <c r="A81" s="32"/>
      <c r="B81" s="32"/>
      <c r="C81" s="32"/>
      <c r="D81" s="32"/>
    </row>
    <row r="82" spans="1:4" ht="15.65" customHeight="1" x14ac:dyDescent="0.25">
      <c r="A82" s="32"/>
      <c r="B82" s="32"/>
      <c r="C82" s="32"/>
      <c r="D82" s="32"/>
    </row>
    <row r="83" spans="1:4" ht="15.65" customHeight="1" x14ac:dyDescent="0.25">
      <c r="A83" s="32"/>
      <c r="B83" s="32"/>
      <c r="C83" s="32"/>
      <c r="D83" s="32"/>
    </row>
    <row r="84" spans="1:4" ht="15.65" customHeight="1" x14ac:dyDescent="0.25">
      <c r="A84" s="32"/>
      <c r="B84" s="32"/>
      <c r="C84" s="32"/>
      <c r="D84" s="32"/>
    </row>
    <row r="85" spans="1:4" ht="15.65" customHeight="1" x14ac:dyDescent="0.25">
      <c r="A85" s="32"/>
      <c r="B85" s="32"/>
      <c r="C85" s="32"/>
      <c r="D85" s="32"/>
    </row>
    <row r="86" spans="1:4" ht="15.65" customHeight="1" x14ac:dyDescent="0.25">
      <c r="A86" s="32"/>
      <c r="B86" s="32"/>
      <c r="C86" s="32"/>
      <c r="D86" s="32"/>
    </row>
    <row r="87" spans="1:4" ht="15.65" customHeight="1" x14ac:dyDescent="0.25">
      <c r="A87" s="32"/>
      <c r="B87" s="32"/>
      <c r="C87" s="32"/>
      <c r="D87" s="32"/>
    </row>
    <row r="88" spans="1:4" ht="15.65" customHeight="1" x14ac:dyDescent="0.25">
      <c r="A88" s="32"/>
      <c r="B88" s="32"/>
      <c r="C88" s="32"/>
      <c r="D88" s="32"/>
    </row>
    <row r="89" spans="1:4" ht="15.65" customHeight="1" x14ac:dyDescent="0.25">
      <c r="A89" s="32"/>
      <c r="B89" s="32"/>
      <c r="C89" s="32"/>
      <c r="D89" s="32"/>
    </row>
    <row r="90" spans="1:4" ht="15.65" customHeight="1" x14ac:dyDescent="0.25">
      <c r="A90" s="32"/>
      <c r="B90" s="32"/>
      <c r="C90" s="32"/>
      <c r="D90" s="32"/>
    </row>
    <row r="91" spans="1:4" ht="15.65" customHeight="1" x14ac:dyDescent="0.25">
      <c r="A91" s="32"/>
      <c r="B91" s="32"/>
      <c r="C91" s="32"/>
      <c r="D91" s="32"/>
    </row>
    <row r="92" spans="1:4" ht="15.65" customHeight="1" x14ac:dyDescent="0.25">
      <c r="A92" s="32"/>
      <c r="B92" s="32"/>
      <c r="C92" s="32"/>
      <c r="D92" s="32"/>
    </row>
    <row r="93" spans="1:4" ht="15.65" customHeight="1" x14ac:dyDescent="0.25">
      <c r="A93" s="32"/>
      <c r="B93" s="32"/>
      <c r="C93" s="32"/>
      <c r="D93" s="32"/>
    </row>
    <row r="94" spans="1:4" ht="15.65" customHeight="1" x14ac:dyDescent="0.25">
      <c r="A94" s="32"/>
      <c r="B94" s="32"/>
      <c r="C94" s="32"/>
      <c r="D94" s="32"/>
    </row>
    <row r="95" spans="1:4" ht="15.65" customHeight="1" x14ac:dyDescent="0.25">
      <c r="A95" s="32"/>
      <c r="B95" s="32"/>
      <c r="C95" s="32"/>
      <c r="D95" s="32"/>
    </row>
    <row r="96" spans="1:4" ht="15.65" customHeight="1" x14ac:dyDescent="0.25">
      <c r="A96" s="32"/>
      <c r="B96" s="32"/>
      <c r="C96" s="32"/>
      <c r="D96" s="32"/>
    </row>
    <row r="97" spans="1:4" ht="15.65" customHeight="1" x14ac:dyDescent="0.25">
      <c r="A97" s="32"/>
      <c r="B97" s="32"/>
      <c r="C97" s="32"/>
      <c r="D97" s="32"/>
    </row>
    <row r="98" spans="1:4" ht="15.65" customHeight="1" x14ac:dyDescent="0.25">
      <c r="A98" s="32"/>
      <c r="B98" s="32"/>
      <c r="C98" s="32"/>
      <c r="D98" s="32"/>
    </row>
    <row r="99" spans="1:4" ht="15.65" customHeight="1" x14ac:dyDescent="0.25">
      <c r="A99" s="32"/>
      <c r="B99" s="32"/>
      <c r="C99" s="32"/>
      <c r="D99" s="32"/>
    </row>
    <row r="100" spans="1:4" ht="15.65" customHeight="1" x14ac:dyDescent="0.25">
      <c r="A100" s="32"/>
      <c r="B100" s="32"/>
      <c r="C100" s="32"/>
      <c r="D100" s="32"/>
    </row>
    <row r="101" spans="1:4" ht="15.65" customHeight="1" x14ac:dyDescent="0.25">
      <c r="A101" s="32"/>
      <c r="B101" s="32"/>
      <c r="C101" s="32"/>
      <c r="D101" s="32"/>
    </row>
    <row r="102" spans="1:4" ht="15.65" customHeight="1" x14ac:dyDescent="0.25">
      <c r="A102" s="32"/>
      <c r="B102" s="32"/>
      <c r="C102" s="32"/>
      <c r="D102" s="32"/>
    </row>
    <row r="103" spans="1:4" ht="15.65" customHeight="1" x14ac:dyDescent="0.25">
      <c r="A103" s="32"/>
      <c r="B103" s="32"/>
      <c r="C103" s="32"/>
      <c r="D103" s="32"/>
    </row>
    <row r="104" spans="1:4" ht="15.65" customHeight="1" x14ac:dyDescent="0.25">
      <c r="A104" s="32"/>
      <c r="B104" s="32"/>
      <c r="C104" s="32"/>
      <c r="D104" s="32"/>
    </row>
    <row r="105" spans="1:4" ht="15.65" customHeight="1" x14ac:dyDescent="0.25">
      <c r="A105" s="32"/>
      <c r="B105" s="32"/>
      <c r="C105" s="32"/>
      <c r="D105" s="32"/>
    </row>
    <row r="106" spans="1:4" ht="15.65" customHeight="1" x14ac:dyDescent="0.25">
      <c r="A106" s="32"/>
      <c r="B106" s="32"/>
      <c r="C106" s="32"/>
      <c r="D106" s="32"/>
    </row>
    <row r="107" spans="1:4" ht="15.65" customHeight="1" x14ac:dyDescent="0.25">
      <c r="A107" s="32"/>
      <c r="B107" s="32"/>
      <c r="C107" s="32"/>
      <c r="D107" s="32"/>
    </row>
    <row r="108" spans="1:4" ht="15.65" customHeight="1" x14ac:dyDescent="0.25">
      <c r="A108" s="32"/>
      <c r="B108" s="32"/>
      <c r="C108" s="32"/>
      <c r="D108" s="32"/>
    </row>
    <row r="109" spans="1:4" ht="15.65" customHeight="1" x14ac:dyDescent="0.25">
      <c r="A109" s="32"/>
      <c r="B109" s="32"/>
      <c r="C109" s="32"/>
      <c r="D109" s="32"/>
    </row>
    <row r="110" spans="1:4" ht="15.65" customHeight="1" x14ac:dyDescent="0.25">
      <c r="A110" s="32"/>
      <c r="B110" s="32"/>
      <c r="C110" s="32"/>
      <c r="D110" s="32"/>
    </row>
    <row r="111" spans="1:4" ht="15.65" customHeight="1" x14ac:dyDescent="0.25">
      <c r="A111" s="32"/>
      <c r="B111" s="32"/>
      <c r="C111" s="32"/>
      <c r="D111" s="32"/>
    </row>
    <row r="112" spans="1:4" ht="15.65" customHeight="1" x14ac:dyDescent="0.25">
      <c r="A112" s="32"/>
      <c r="B112" s="32"/>
      <c r="C112" s="32"/>
      <c r="D112" s="32"/>
    </row>
    <row r="113" spans="1:4" ht="15.65" customHeight="1" x14ac:dyDescent="0.25">
      <c r="A113" s="32"/>
      <c r="B113" s="32"/>
      <c r="C113" s="32"/>
      <c r="D113" s="32"/>
    </row>
    <row r="114" spans="1:4" ht="15.65" customHeight="1" x14ac:dyDescent="0.25">
      <c r="A114" s="32"/>
      <c r="B114" s="32"/>
      <c r="C114" s="32"/>
      <c r="D114" s="32"/>
    </row>
    <row r="115" spans="1:4" ht="15.65" customHeight="1" x14ac:dyDescent="0.25">
      <c r="A115" s="32"/>
      <c r="B115" s="32"/>
      <c r="C115" s="32"/>
      <c r="D115" s="32"/>
    </row>
    <row r="116" spans="1:4" ht="15.65" customHeight="1" x14ac:dyDescent="0.25">
      <c r="A116" s="32"/>
      <c r="B116" s="32"/>
      <c r="C116" s="32"/>
      <c r="D116" s="32"/>
    </row>
    <row r="117" spans="1:4" ht="15.65" customHeight="1" x14ac:dyDescent="0.25">
      <c r="A117" s="32"/>
      <c r="B117" s="32"/>
      <c r="C117" s="32"/>
      <c r="D117" s="32"/>
    </row>
    <row r="118" spans="1:4" ht="15.65" customHeight="1" x14ac:dyDescent="0.25">
      <c r="A118" s="32"/>
      <c r="B118" s="32"/>
      <c r="C118" s="32"/>
      <c r="D118" s="32"/>
    </row>
    <row r="119" spans="1:4" ht="15.65" customHeight="1" x14ac:dyDescent="0.25">
      <c r="A119" s="32"/>
      <c r="B119" s="32"/>
      <c r="C119" s="32"/>
      <c r="D119" s="32"/>
    </row>
    <row r="120" spans="1:4" ht="15.65" customHeight="1" x14ac:dyDescent="0.25">
      <c r="A120" s="32"/>
      <c r="B120" s="32"/>
      <c r="C120" s="32"/>
      <c r="D120" s="32"/>
    </row>
    <row r="121" spans="1:4" ht="15.65" customHeight="1" x14ac:dyDescent="0.25">
      <c r="A121" s="32"/>
      <c r="B121" s="32"/>
      <c r="C121" s="32"/>
      <c r="D121" s="32"/>
    </row>
    <row r="122" spans="1:4" ht="15.65" customHeight="1" x14ac:dyDescent="0.25">
      <c r="A122" s="32"/>
      <c r="B122" s="32"/>
      <c r="C122" s="32"/>
      <c r="D122" s="32"/>
    </row>
    <row r="123" spans="1:4" ht="15.65" customHeight="1" x14ac:dyDescent="0.25">
      <c r="A123" s="32"/>
      <c r="B123" s="32"/>
      <c r="C123" s="32"/>
      <c r="D123" s="32"/>
    </row>
    <row r="124" spans="1:4" ht="15.65" customHeight="1" x14ac:dyDescent="0.25">
      <c r="A124" s="32"/>
      <c r="B124" s="32"/>
      <c r="C124" s="32"/>
      <c r="D124" s="32"/>
    </row>
    <row r="125" spans="1:4" ht="15.65" customHeight="1" x14ac:dyDescent="0.25">
      <c r="A125" s="32"/>
      <c r="B125" s="32"/>
      <c r="C125" s="32"/>
      <c r="D125" s="32"/>
    </row>
    <row r="126" spans="1:4" ht="15.65" customHeight="1" x14ac:dyDescent="0.25">
      <c r="A126" s="32"/>
      <c r="B126" s="32"/>
      <c r="C126" s="32"/>
      <c r="D126" s="32"/>
    </row>
    <row r="127" spans="1:4" ht="15.65" customHeight="1" x14ac:dyDescent="0.25">
      <c r="A127" s="32"/>
      <c r="B127" s="32"/>
      <c r="C127" s="32"/>
      <c r="D127" s="32"/>
    </row>
    <row r="128" spans="1:4" ht="15.65" customHeight="1" x14ac:dyDescent="0.25">
      <c r="A128" s="32"/>
      <c r="B128" s="32"/>
      <c r="C128" s="32"/>
      <c r="D128" s="32"/>
    </row>
    <row r="129" spans="1:4" ht="15.65" customHeight="1" x14ac:dyDescent="0.25">
      <c r="A129" s="32"/>
      <c r="B129" s="32"/>
      <c r="C129" s="32"/>
      <c r="D129" s="32"/>
    </row>
    <row r="130" spans="1:4" ht="15.65" customHeight="1" x14ac:dyDescent="0.25">
      <c r="A130" s="32"/>
      <c r="B130" s="32"/>
      <c r="C130" s="32"/>
      <c r="D130" s="32"/>
    </row>
    <row r="131" spans="1:4" ht="15.65" customHeight="1" x14ac:dyDescent="0.25">
      <c r="A131" s="32"/>
      <c r="B131" s="32"/>
      <c r="C131" s="32"/>
      <c r="D131" s="32"/>
    </row>
    <row r="132" spans="1:4" ht="15.65" customHeight="1" x14ac:dyDescent="0.25">
      <c r="A132" s="32"/>
      <c r="B132" s="32"/>
      <c r="C132" s="32"/>
      <c r="D132" s="32"/>
    </row>
    <row r="133" spans="1:4" ht="15.65" customHeight="1" x14ac:dyDescent="0.25">
      <c r="A133" s="32"/>
      <c r="B133" s="32"/>
      <c r="C133" s="32"/>
      <c r="D133" s="32"/>
    </row>
    <row r="134" spans="1:4" ht="15.65" customHeight="1" x14ac:dyDescent="0.25">
      <c r="A134" s="32"/>
      <c r="B134" s="32"/>
      <c r="C134" s="32"/>
      <c r="D134" s="32"/>
    </row>
    <row r="135" spans="1:4" ht="15.65" customHeight="1" x14ac:dyDescent="0.25">
      <c r="A135" s="32"/>
      <c r="B135" s="32"/>
      <c r="C135" s="32"/>
      <c r="D135" s="32"/>
    </row>
    <row r="136" spans="1:4" ht="15.65" customHeight="1" x14ac:dyDescent="0.25">
      <c r="A136" s="32"/>
      <c r="B136" s="32"/>
      <c r="C136" s="32"/>
      <c r="D136" s="32"/>
    </row>
    <row r="137" spans="1:4" ht="15.65" customHeight="1" x14ac:dyDescent="0.25">
      <c r="A137" s="32"/>
      <c r="B137" s="32"/>
      <c r="C137" s="32"/>
      <c r="D137" s="32"/>
    </row>
    <row r="138" spans="1:4" ht="15.65" customHeight="1" x14ac:dyDescent="0.25">
      <c r="A138" s="32"/>
      <c r="B138" s="32"/>
      <c r="C138" s="32"/>
      <c r="D138" s="32"/>
    </row>
    <row r="139" spans="1:4" ht="15.65" customHeight="1" x14ac:dyDescent="0.25">
      <c r="A139" s="32"/>
      <c r="B139" s="32"/>
      <c r="C139" s="32"/>
      <c r="D139" s="32"/>
    </row>
    <row r="140" spans="1:4" ht="15.65" customHeight="1" x14ac:dyDescent="0.25">
      <c r="A140" s="32"/>
      <c r="B140" s="32"/>
      <c r="C140" s="32"/>
      <c r="D140" s="32"/>
    </row>
    <row r="141" spans="1:4" ht="15.65" customHeight="1" x14ac:dyDescent="0.25">
      <c r="A141" s="32"/>
      <c r="B141" s="32"/>
      <c r="C141" s="32"/>
      <c r="D141" s="32"/>
    </row>
    <row r="142" spans="1:4" ht="15.65" customHeight="1" x14ac:dyDescent="0.25">
      <c r="A142" s="32"/>
      <c r="B142" s="32"/>
      <c r="C142" s="32"/>
      <c r="D142" s="32"/>
    </row>
    <row r="143" spans="1:4" ht="15.65" customHeight="1" x14ac:dyDescent="0.25">
      <c r="A143" s="32"/>
      <c r="B143" s="32"/>
      <c r="C143" s="32"/>
      <c r="D143" s="32"/>
    </row>
    <row r="144" spans="1:4" ht="15.65" customHeight="1" x14ac:dyDescent="0.25">
      <c r="A144" s="32"/>
      <c r="B144" s="32"/>
      <c r="C144" s="32"/>
      <c r="D144" s="32"/>
    </row>
    <row r="145" spans="1:4" ht="15.65" customHeight="1" x14ac:dyDescent="0.25">
      <c r="A145" s="32"/>
      <c r="B145" s="32"/>
      <c r="C145" s="32"/>
      <c r="D145" s="32"/>
    </row>
    <row r="146" spans="1:4" ht="15.65" customHeight="1" x14ac:dyDescent="0.25">
      <c r="A146" s="32"/>
      <c r="B146" s="32"/>
      <c r="C146" s="32"/>
      <c r="D146" s="32"/>
    </row>
    <row r="147" spans="1:4" ht="15.65" customHeight="1" x14ac:dyDescent="0.25">
      <c r="A147" s="32"/>
      <c r="B147" s="32"/>
      <c r="C147" s="32"/>
      <c r="D147" s="32"/>
    </row>
    <row r="148" spans="1:4" ht="15.65" customHeight="1" x14ac:dyDescent="0.25">
      <c r="A148" s="32"/>
      <c r="B148" s="32"/>
      <c r="C148" s="32"/>
      <c r="D148" s="32"/>
    </row>
    <row r="149" spans="1:4" ht="15.65" customHeight="1" x14ac:dyDescent="0.25">
      <c r="A149" s="32"/>
      <c r="B149" s="32"/>
      <c r="C149" s="32"/>
      <c r="D149" s="32"/>
    </row>
    <row r="150" spans="1:4" ht="15.65" customHeight="1" x14ac:dyDescent="0.25">
      <c r="A150" s="32"/>
      <c r="B150" s="32"/>
      <c r="C150" s="32"/>
      <c r="D150" s="32"/>
    </row>
    <row r="151" spans="1:4" ht="15.65" customHeight="1" x14ac:dyDescent="0.25">
      <c r="A151" s="32"/>
      <c r="B151" s="32"/>
      <c r="C151" s="32"/>
      <c r="D151" s="32"/>
    </row>
    <row r="152" spans="1:4" ht="15.65" customHeight="1" x14ac:dyDescent="0.25">
      <c r="A152" s="32"/>
      <c r="B152" s="32"/>
      <c r="C152" s="32"/>
      <c r="D152" s="32"/>
    </row>
    <row r="153" spans="1:4" ht="15.65" customHeight="1" x14ac:dyDescent="0.25">
      <c r="A153" s="32"/>
      <c r="B153" s="32"/>
      <c r="C153" s="32"/>
      <c r="D153" s="32"/>
    </row>
    <row r="154" spans="1:4" ht="15.65" customHeight="1" x14ac:dyDescent="0.25">
      <c r="A154" s="32"/>
      <c r="B154" s="32"/>
      <c r="C154" s="32"/>
      <c r="D154" s="32"/>
    </row>
    <row r="155" spans="1:4" ht="15.65" customHeight="1" x14ac:dyDescent="0.25">
      <c r="A155" s="32"/>
      <c r="B155" s="32"/>
      <c r="C155" s="32"/>
      <c r="D155" s="32"/>
    </row>
    <row r="156" spans="1:4" ht="15.65" customHeight="1" x14ac:dyDescent="0.25">
      <c r="A156" s="32"/>
      <c r="B156" s="32"/>
      <c r="C156" s="32"/>
      <c r="D156" s="32"/>
    </row>
    <row r="157" spans="1:4" ht="15.65" customHeight="1" x14ac:dyDescent="0.25">
      <c r="A157" s="32"/>
      <c r="B157" s="32"/>
      <c r="C157" s="32"/>
      <c r="D157" s="32"/>
    </row>
    <row r="158" spans="1:4" ht="15.65" customHeight="1" x14ac:dyDescent="0.25">
      <c r="A158" s="32"/>
      <c r="B158" s="32"/>
      <c r="C158" s="32"/>
      <c r="D158" s="32"/>
    </row>
    <row r="159" spans="1:4" ht="15.65" customHeight="1" x14ac:dyDescent="0.25">
      <c r="A159" s="32"/>
      <c r="B159" s="32"/>
      <c r="C159" s="32"/>
      <c r="D159" s="32"/>
    </row>
    <row r="160" spans="1:4" ht="15.65" customHeight="1" x14ac:dyDescent="0.25">
      <c r="A160" s="32"/>
      <c r="B160" s="32"/>
      <c r="C160" s="32"/>
      <c r="D160" s="32"/>
    </row>
    <row r="161" spans="1:4" ht="15.65" customHeight="1" x14ac:dyDescent="0.25">
      <c r="A161" s="32"/>
      <c r="B161" s="32"/>
      <c r="C161" s="32"/>
      <c r="D161" s="32"/>
    </row>
    <row r="162" spans="1:4" ht="15.65" customHeight="1" x14ac:dyDescent="0.25">
      <c r="A162" s="32"/>
      <c r="B162" s="32"/>
      <c r="C162" s="32"/>
      <c r="D162" s="32"/>
    </row>
    <row r="163" spans="1:4" ht="15.65" customHeight="1" x14ac:dyDescent="0.25">
      <c r="A163" s="32"/>
      <c r="B163" s="32"/>
      <c r="C163" s="32"/>
      <c r="D163" s="32"/>
    </row>
    <row r="164" spans="1:4" ht="15.65" customHeight="1" x14ac:dyDescent="0.25">
      <c r="A164" s="32"/>
      <c r="B164" s="32"/>
      <c r="C164" s="32"/>
      <c r="D164" s="32"/>
    </row>
    <row r="165" spans="1:4" ht="15.65" customHeight="1" x14ac:dyDescent="0.25">
      <c r="A165" s="32"/>
      <c r="B165" s="32"/>
      <c r="C165" s="32"/>
      <c r="D165" s="32"/>
    </row>
    <row r="166" spans="1:4" ht="15.65" customHeight="1" x14ac:dyDescent="0.25">
      <c r="A166" s="32"/>
      <c r="B166" s="32"/>
      <c r="C166" s="32"/>
      <c r="D166" s="32"/>
    </row>
    <row r="167" spans="1:4" ht="15.65" customHeight="1" x14ac:dyDescent="0.25">
      <c r="A167" s="32"/>
      <c r="B167" s="32"/>
      <c r="C167" s="32"/>
      <c r="D167" s="32"/>
    </row>
    <row r="168" spans="1:4" ht="15.65" customHeight="1" x14ac:dyDescent="0.25">
      <c r="A168" s="32"/>
      <c r="B168" s="32"/>
      <c r="C168" s="32"/>
      <c r="D168" s="32"/>
    </row>
    <row r="169" spans="1:4" ht="15.65" customHeight="1" x14ac:dyDescent="0.25">
      <c r="A169" s="32"/>
      <c r="B169" s="32"/>
      <c r="C169" s="32"/>
      <c r="D169" s="32"/>
    </row>
    <row r="170" spans="1:4" ht="15.65" customHeight="1" x14ac:dyDescent="0.25">
      <c r="A170" s="32"/>
      <c r="B170" s="32"/>
      <c r="C170" s="32"/>
      <c r="D170" s="32"/>
    </row>
    <row r="171" spans="1:4" ht="15.65" customHeight="1" x14ac:dyDescent="0.25">
      <c r="A171" s="32"/>
      <c r="B171" s="32"/>
      <c r="C171" s="32"/>
      <c r="D171" s="32"/>
    </row>
    <row r="172" spans="1:4" ht="15.65" customHeight="1" x14ac:dyDescent="0.25">
      <c r="A172" s="32"/>
      <c r="B172" s="32"/>
      <c r="C172" s="32"/>
      <c r="D172" s="32"/>
    </row>
    <row r="173" spans="1:4" ht="15.65" customHeight="1" x14ac:dyDescent="0.25">
      <c r="A173" s="32"/>
      <c r="B173" s="32"/>
      <c r="C173" s="32"/>
      <c r="D173" s="32"/>
    </row>
    <row r="174" spans="1:4" ht="15.65" customHeight="1" x14ac:dyDescent="0.25">
      <c r="A174" s="32"/>
      <c r="B174" s="32"/>
      <c r="C174" s="32"/>
      <c r="D174" s="32"/>
    </row>
    <row r="175" spans="1:4" ht="15.65" customHeight="1" x14ac:dyDescent="0.25">
      <c r="A175" s="32"/>
      <c r="B175" s="32"/>
      <c r="C175" s="32"/>
      <c r="D175" s="32"/>
    </row>
    <row r="176" spans="1:4" ht="15.65" customHeight="1" x14ac:dyDescent="0.25">
      <c r="A176" s="32"/>
      <c r="B176" s="32"/>
      <c r="C176" s="32"/>
      <c r="D176" s="32"/>
    </row>
    <row r="177" spans="1:4" ht="15.65" customHeight="1" x14ac:dyDescent="0.25">
      <c r="A177" s="32"/>
      <c r="B177" s="32"/>
      <c r="C177" s="32"/>
      <c r="D177" s="32"/>
    </row>
    <row r="178" spans="1:4" ht="15.65" customHeight="1" x14ac:dyDescent="0.25">
      <c r="A178" s="32"/>
      <c r="B178" s="32"/>
      <c r="C178" s="32"/>
      <c r="D178" s="32"/>
    </row>
    <row r="179" spans="1:4" ht="15.65" customHeight="1" x14ac:dyDescent="0.25">
      <c r="A179" s="32"/>
      <c r="B179" s="32"/>
      <c r="C179" s="32"/>
      <c r="D179" s="32"/>
    </row>
    <row r="180" spans="1:4" ht="15.65" customHeight="1" x14ac:dyDescent="0.25">
      <c r="A180" s="32"/>
      <c r="B180" s="32"/>
      <c r="C180" s="32"/>
      <c r="D180" s="32"/>
    </row>
    <row r="181" spans="1:4" ht="15.65" customHeight="1" x14ac:dyDescent="0.25">
      <c r="A181" s="32"/>
      <c r="B181" s="32"/>
      <c r="C181" s="32"/>
      <c r="D181" s="32"/>
    </row>
    <row r="182" spans="1:4" ht="15.65" customHeight="1" x14ac:dyDescent="0.25">
      <c r="A182" s="32"/>
      <c r="B182" s="32"/>
      <c r="C182" s="32"/>
      <c r="D182" s="32"/>
    </row>
    <row r="183" spans="1:4" ht="15.65" customHeight="1" x14ac:dyDescent="0.25">
      <c r="A183" s="32"/>
      <c r="B183" s="32"/>
      <c r="C183" s="32"/>
      <c r="D183" s="32"/>
    </row>
    <row r="184" spans="1:4" ht="15.65" customHeight="1" x14ac:dyDescent="0.25">
      <c r="A184" s="32"/>
      <c r="B184" s="32"/>
      <c r="C184" s="32"/>
      <c r="D184" s="32"/>
    </row>
    <row r="185" spans="1:4" ht="15.65" customHeight="1" x14ac:dyDescent="0.25">
      <c r="A185" s="32"/>
      <c r="B185" s="32"/>
      <c r="C185" s="32"/>
      <c r="D185" s="32"/>
    </row>
    <row r="186" spans="1:4" ht="15.65" customHeight="1" x14ac:dyDescent="0.25">
      <c r="A186" s="32"/>
      <c r="B186" s="32"/>
      <c r="C186" s="32"/>
      <c r="D186" s="32"/>
    </row>
    <row r="187" spans="1:4" ht="15.65" customHeight="1" x14ac:dyDescent="0.25">
      <c r="A187" s="32"/>
      <c r="B187" s="32"/>
      <c r="C187" s="32"/>
      <c r="D187" s="32"/>
    </row>
    <row r="188" spans="1:4" ht="15.65" customHeight="1" x14ac:dyDescent="0.25">
      <c r="A188" s="32"/>
      <c r="B188" s="32"/>
      <c r="C188" s="32"/>
      <c r="D188" s="32"/>
    </row>
    <row r="189" spans="1:4" ht="15.65" customHeight="1" x14ac:dyDescent="0.25">
      <c r="A189" s="32"/>
      <c r="B189" s="32"/>
      <c r="C189" s="32"/>
      <c r="D189" s="32"/>
    </row>
    <row r="190" spans="1:4" ht="15.65" customHeight="1" x14ac:dyDescent="0.25">
      <c r="A190" s="32"/>
      <c r="B190" s="32"/>
      <c r="C190" s="32"/>
      <c r="D190" s="32"/>
    </row>
    <row r="191" spans="1:4" ht="15.65" customHeight="1" x14ac:dyDescent="0.25">
      <c r="A191" s="32"/>
      <c r="B191" s="32"/>
      <c r="C191" s="32"/>
      <c r="D191" s="32"/>
    </row>
    <row r="192" spans="1:4" ht="15.65" customHeight="1" x14ac:dyDescent="0.25">
      <c r="A192" s="32"/>
      <c r="B192" s="32"/>
      <c r="C192" s="32"/>
      <c r="D192" s="32"/>
    </row>
    <row r="193" spans="1:4" ht="15.65" customHeight="1" x14ac:dyDescent="0.25">
      <c r="A193" s="32"/>
      <c r="B193" s="32"/>
      <c r="C193" s="32"/>
      <c r="D193" s="32"/>
    </row>
    <row r="194" spans="1:4" ht="15.65" customHeight="1" x14ac:dyDescent="0.25">
      <c r="A194" s="32"/>
      <c r="B194" s="32"/>
      <c r="C194" s="32"/>
      <c r="D194" s="32"/>
    </row>
    <row r="195" spans="1:4" ht="15.65" customHeight="1" x14ac:dyDescent="0.25">
      <c r="A195" s="32"/>
      <c r="B195" s="32"/>
      <c r="C195" s="32"/>
      <c r="D195" s="32"/>
    </row>
    <row r="196" spans="1:4" ht="15.65" customHeight="1" x14ac:dyDescent="0.25">
      <c r="A196" s="32"/>
      <c r="B196" s="32"/>
      <c r="C196" s="32"/>
      <c r="D196" s="32"/>
    </row>
    <row r="197" spans="1:4" ht="15.65" customHeight="1" x14ac:dyDescent="0.25">
      <c r="A197" s="32"/>
      <c r="B197" s="32"/>
      <c r="C197" s="32"/>
      <c r="D197" s="32"/>
    </row>
    <row r="198" spans="1:4" ht="15.65" customHeight="1" x14ac:dyDescent="0.25">
      <c r="A198" s="32"/>
      <c r="B198" s="32"/>
      <c r="C198" s="32"/>
      <c r="D198" s="32"/>
    </row>
    <row r="199" spans="1:4" ht="15.65" customHeight="1" x14ac:dyDescent="0.25">
      <c r="A199" s="32"/>
      <c r="B199" s="32"/>
      <c r="C199" s="32"/>
      <c r="D199" s="32"/>
    </row>
    <row r="200" spans="1:4" ht="15.65" customHeight="1" x14ac:dyDescent="0.25">
      <c r="A200" s="32"/>
      <c r="B200" s="32"/>
      <c r="C200" s="32"/>
      <c r="D200" s="32"/>
    </row>
    <row r="201" spans="1:4" ht="15.65" customHeight="1" x14ac:dyDescent="0.25">
      <c r="A201" s="32"/>
      <c r="B201" s="32"/>
      <c r="C201" s="32"/>
      <c r="D201" s="32"/>
    </row>
    <row r="202" spans="1:4" ht="15.65" customHeight="1" x14ac:dyDescent="0.25">
      <c r="A202" s="32"/>
      <c r="B202" s="32"/>
      <c r="C202" s="32"/>
      <c r="D202" s="32"/>
    </row>
    <row r="203" spans="1:4" ht="15.65" customHeight="1" x14ac:dyDescent="0.25">
      <c r="A203" s="32"/>
      <c r="B203" s="32"/>
      <c r="C203" s="32"/>
      <c r="D203" s="32"/>
    </row>
    <row r="204" spans="1:4" ht="15.65" customHeight="1"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34">
    <mergeCell ref="A3:I3"/>
    <mergeCell ref="A13:D13"/>
    <mergeCell ref="A14:D14"/>
    <mergeCell ref="A15:D15"/>
    <mergeCell ref="A16:D16"/>
    <mergeCell ref="A9:D9"/>
    <mergeCell ref="A10:D10"/>
    <mergeCell ref="E11:F11"/>
    <mergeCell ref="G11:H11"/>
    <mergeCell ref="A11:D11"/>
    <mergeCell ref="A12:D12"/>
    <mergeCell ref="A7:D7"/>
    <mergeCell ref="A8:D8"/>
    <mergeCell ref="G7:H7"/>
    <mergeCell ref="E10:F10"/>
    <mergeCell ref="G10:H10"/>
    <mergeCell ref="A6:D6"/>
    <mergeCell ref="G6:H6"/>
    <mergeCell ref="E6:F6"/>
    <mergeCell ref="E7:F7"/>
    <mergeCell ref="E8:F8"/>
    <mergeCell ref="G8:H8"/>
    <mergeCell ref="E9:F9"/>
    <mergeCell ref="A26:D26"/>
    <mergeCell ref="A27:D27"/>
    <mergeCell ref="A28:D28"/>
    <mergeCell ref="A29:D29"/>
    <mergeCell ref="A30:D30"/>
    <mergeCell ref="A31:D31"/>
    <mergeCell ref="A20:D20"/>
    <mergeCell ref="A21:D21"/>
    <mergeCell ref="A22:D22"/>
    <mergeCell ref="A23:D23"/>
    <mergeCell ref="A24:D24"/>
    <mergeCell ref="A25:D25"/>
    <mergeCell ref="A41:D41"/>
    <mergeCell ref="A42:D42"/>
    <mergeCell ref="A48:D48"/>
    <mergeCell ref="A44:D44"/>
    <mergeCell ref="A45:D45"/>
    <mergeCell ref="A46:D46"/>
    <mergeCell ref="A47:D47"/>
    <mergeCell ref="A32:D32"/>
    <mergeCell ref="A33:D33"/>
    <mergeCell ref="A34:D34"/>
    <mergeCell ref="A35:D35"/>
    <mergeCell ref="A43:D43"/>
    <mergeCell ref="A36:D36"/>
    <mergeCell ref="A37:D37"/>
    <mergeCell ref="A38:D38"/>
    <mergeCell ref="A39:D39"/>
    <mergeCell ref="A40:D40"/>
    <mergeCell ref="E19:F19"/>
    <mergeCell ref="G19:H19"/>
    <mergeCell ref="A4:I4"/>
    <mergeCell ref="A5:I5"/>
    <mergeCell ref="E17:F17"/>
    <mergeCell ref="G17:H17"/>
    <mergeCell ref="E18:F18"/>
    <mergeCell ref="G18:H18"/>
    <mergeCell ref="E15:F15"/>
    <mergeCell ref="G15:H15"/>
    <mergeCell ref="G9:H9"/>
    <mergeCell ref="E13:F13"/>
    <mergeCell ref="G13:H13"/>
    <mergeCell ref="E12:F12"/>
    <mergeCell ref="G12:H12"/>
    <mergeCell ref="E16:F16"/>
    <mergeCell ref="G16:H16"/>
    <mergeCell ref="E14:F14"/>
    <mergeCell ref="G14:H14"/>
    <mergeCell ref="A19:D19"/>
    <mergeCell ref="A17:D17"/>
    <mergeCell ref="A18:D18"/>
    <mergeCell ref="E23:F23"/>
    <mergeCell ref="G23:H23"/>
    <mergeCell ref="E24:F24"/>
    <mergeCell ref="G24:H24"/>
    <mergeCell ref="E25:F25"/>
    <mergeCell ref="G25:H25"/>
    <mergeCell ref="E20:F20"/>
    <mergeCell ref="G20:H20"/>
    <mergeCell ref="E21:F21"/>
    <mergeCell ref="G21:H21"/>
    <mergeCell ref="E22:F22"/>
    <mergeCell ref="G22:H22"/>
    <mergeCell ref="E29:F29"/>
    <mergeCell ref="G29:H29"/>
    <mergeCell ref="E30:F30"/>
    <mergeCell ref="G30:H30"/>
    <mergeCell ref="E31:F31"/>
    <mergeCell ref="G31:H31"/>
    <mergeCell ref="E26:F26"/>
    <mergeCell ref="G26:H26"/>
    <mergeCell ref="E27:F27"/>
    <mergeCell ref="G27:H27"/>
    <mergeCell ref="E28:F28"/>
    <mergeCell ref="G28:H28"/>
    <mergeCell ref="E35:F35"/>
    <mergeCell ref="G35:H35"/>
    <mergeCell ref="E36:F36"/>
    <mergeCell ref="G36:H36"/>
    <mergeCell ref="E37:F37"/>
    <mergeCell ref="G37:H37"/>
    <mergeCell ref="E32:F32"/>
    <mergeCell ref="G32:H32"/>
    <mergeCell ref="E33:F33"/>
    <mergeCell ref="G33:H33"/>
    <mergeCell ref="E34:F34"/>
    <mergeCell ref="G34:H34"/>
    <mergeCell ref="H1:I1"/>
    <mergeCell ref="H2:I2"/>
    <mergeCell ref="E48:F48"/>
    <mergeCell ref="G48:H48"/>
    <mergeCell ref="E46:F46"/>
    <mergeCell ref="G46:H46"/>
    <mergeCell ref="E47:F47"/>
    <mergeCell ref="G47:H47"/>
    <mergeCell ref="E44:F44"/>
    <mergeCell ref="G44:H44"/>
    <mergeCell ref="E41:F41"/>
    <mergeCell ref="G41:H41"/>
    <mergeCell ref="E45:F45"/>
    <mergeCell ref="G45:H45"/>
    <mergeCell ref="E42:F42"/>
    <mergeCell ref="G42:H42"/>
    <mergeCell ref="E43:F43"/>
    <mergeCell ref="G43:H43"/>
    <mergeCell ref="E38:F38"/>
    <mergeCell ref="G38:H38"/>
    <mergeCell ref="E39:F39"/>
    <mergeCell ref="G39:H39"/>
    <mergeCell ref="E40:F40"/>
    <mergeCell ref="G40:H40"/>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89">
    <pageSetUpPr fitToPage="1"/>
  </sheetPr>
  <dimension ref="A1:L372"/>
  <sheetViews>
    <sheetView workbookViewId="0">
      <selection activeCell="I6" sqref="I6"/>
    </sheetView>
  </sheetViews>
  <sheetFormatPr defaultRowHeight="12.5" x14ac:dyDescent="0.25"/>
  <cols>
    <col min="1" max="1" width="9.7265625" customWidth="1"/>
    <col min="2" max="2" width="6.7265625" customWidth="1"/>
    <col min="3" max="3" width="9.7265625" customWidth="1"/>
    <col min="4" max="4" width="6.7265625" customWidth="1"/>
    <col min="5" max="5" width="9.7265625" customWidth="1"/>
    <col min="6" max="6" width="6.7265625" customWidth="1"/>
    <col min="7" max="7" width="9.7265625" customWidth="1"/>
    <col min="8" max="8" width="6.7265625" customWidth="1"/>
    <col min="9" max="9" width="17" customWidth="1"/>
    <col min="10" max="10" width="17.453125" bestFit="1" customWidth="1"/>
  </cols>
  <sheetData>
    <row r="1" spans="1:12" x14ac:dyDescent="0.25">
      <c r="A1" s="619">
        <f>Title!B12</f>
        <v>0</v>
      </c>
      <c r="B1" s="2"/>
      <c r="C1" s="2"/>
      <c r="D1" s="2"/>
      <c r="E1" s="2"/>
      <c r="F1" s="2"/>
      <c r="G1" s="2"/>
      <c r="J1" s="184" t="str">
        <f>'41'!H1</f>
        <v>For The Year Ended</v>
      </c>
      <c r="K1" s="3"/>
      <c r="L1" s="3"/>
    </row>
    <row r="2" spans="1:12" ht="13" thickBot="1" x14ac:dyDescent="0.3">
      <c r="A2" t="s">
        <v>8</v>
      </c>
      <c r="B2" s="2"/>
      <c r="C2" s="2"/>
      <c r="D2" s="2"/>
      <c r="E2" s="955"/>
      <c r="F2" s="955"/>
      <c r="G2" s="955"/>
      <c r="H2" s="955"/>
      <c r="J2" s="165">
        <f>'41'!H2</f>
        <v>45657</v>
      </c>
    </row>
    <row r="3" spans="1:12" ht="13" x14ac:dyDescent="0.3">
      <c r="A3" s="895" t="s">
        <v>1981</v>
      </c>
      <c r="B3" s="895"/>
      <c r="C3" s="895"/>
      <c r="D3" s="895"/>
      <c r="E3" s="895"/>
      <c r="F3" s="895"/>
      <c r="G3" s="895"/>
      <c r="H3" s="895"/>
      <c r="I3" s="895"/>
      <c r="J3" s="895"/>
    </row>
    <row r="4" spans="1:12" ht="24" customHeight="1" x14ac:dyDescent="0.3">
      <c r="A4" s="1320" t="s">
        <v>832</v>
      </c>
      <c r="B4" s="1320"/>
      <c r="C4" s="1320"/>
      <c r="D4" s="1320"/>
      <c r="E4" s="1320"/>
      <c r="F4" s="1320"/>
      <c r="G4" s="1320"/>
      <c r="H4" s="1320"/>
      <c r="I4" s="1320"/>
      <c r="J4" s="1320"/>
    </row>
    <row r="5" spans="1:12" ht="13.5" thickBot="1" x14ac:dyDescent="0.35">
      <c r="A5" s="1548" t="s">
        <v>1976</v>
      </c>
      <c r="B5" s="1548"/>
      <c r="C5" s="1548"/>
      <c r="D5" s="1548"/>
      <c r="E5" s="1548"/>
      <c r="F5" s="1548"/>
      <c r="G5" s="1548"/>
      <c r="H5" s="1548"/>
      <c r="I5" s="1548"/>
      <c r="J5" s="1548"/>
    </row>
    <row r="6" spans="1:12" ht="25.5" customHeight="1" thickBot="1" x14ac:dyDescent="0.3">
      <c r="A6" s="1294" t="s">
        <v>1334</v>
      </c>
      <c r="B6" s="1296"/>
      <c r="C6" s="1297" t="s">
        <v>1335</v>
      </c>
      <c r="D6" s="1296"/>
      <c r="E6" s="1297" t="s">
        <v>1336</v>
      </c>
      <c r="F6" s="1296"/>
      <c r="G6" s="1297" t="s">
        <v>1337</v>
      </c>
      <c r="H6" s="1296"/>
      <c r="I6" s="70" t="s">
        <v>573</v>
      </c>
      <c r="J6" s="168" t="s">
        <v>574</v>
      </c>
    </row>
    <row r="7" spans="1:12" ht="24" customHeight="1" x14ac:dyDescent="0.25">
      <c r="A7" s="1525"/>
      <c r="B7" s="1206"/>
      <c r="C7" s="1205"/>
      <c r="D7" s="1206"/>
      <c r="E7" s="1205"/>
      <c r="F7" s="1206"/>
      <c r="G7" s="1205"/>
      <c r="H7" s="1206"/>
      <c r="I7" s="512"/>
      <c r="J7" s="541"/>
    </row>
    <row r="8" spans="1:12" ht="15.65" customHeight="1" x14ac:dyDescent="0.25">
      <c r="A8" s="1527"/>
      <c r="B8" s="1192"/>
      <c r="C8" s="1191"/>
      <c r="D8" s="1192"/>
      <c r="E8" s="1191"/>
      <c r="F8" s="1192"/>
      <c r="G8" s="1191"/>
      <c r="H8" s="1192"/>
      <c r="I8" s="513"/>
      <c r="J8" s="542"/>
    </row>
    <row r="9" spans="1:12" ht="15.65" customHeight="1" x14ac:dyDescent="0.25">
      <c r="A9" s="1527"/>
      <c r="B9" s="1192"/>
      <c r="C9" s="1191"/>
      <c r="D9" s="1192"/>
      <c r="E9" s="1191"/>
      <c r="F9" s="1192"/>
      <c r="G9" s="1191"/>
      <c r="H9" s="1192"/>
      <c r="I9" s="513"/>
      <c r="J9" s="542"/>
    </row>
    <row r="10" spans="1:12" ht="15.65" customHeight="1" x14ac:dyDescent="0.25">
      <c r="A10" s="1527"/>
      <c r="B10" s="1192"/>
      <c r="C10" s="1191"/>
      <c r="D10" s="1192"/>
      <c r="E10" s="1191"/>
      <c r="F10" s="1192"/>
      <c r="G10" s="1191"/>
      <c r="H10" s="1192"/>
      <c r="I10" s="513"/>
      <c r="J10" s="542"/>
    </row>
    <row r="11" spans="1:12" ht="15.65" customHeight="1" x14ac:dyDescent="0.25">
      <c r="A11" s="1527"/>
      <c r="B11" s="1192"/>
      <c r="C11" s="1191"/>
      <c r="D11" s="1192"/>
      <c r="E11" s="1191"/>
      <c r="F11" s="1192"/>
      <c r="G11" s="1191"/>
      <c r="H11" s="1192"/>
      <c r="I11" s="513"/>
      <c r="J11" s="542"/>
    </row>
    <row r="12" spans="1:12" ht="15.65" customHeight="1" x14ac:dyDescent="0.25">
      <c r="A12" s="1527"/>
      <c r="B12" s="1192"/>
      <c r="C12" s="1191"/>
      <c r="D12" s="1192"/>
      <c r="E12" s="1191"/>
      <c r="F12" s="1192"/>
      <c r="G12" s="1191"/>
      <c r="H12" s="1192"/>
      <c r="I12" s="513"/>
      <c r="J12" s="542"/>
    </row>
    <row r="13" spans="1:12" ht="15.65" customHeight="1" x14ac:dyDescent="0.25">
      <c r="A13" s="1527"/>
      <c r="B13" s="1192"/>
      <c r="C13" s="1191"/>
      <c r="D13" s="1192"/>
      <c r="E13" s="1191"/>
      <c r="F13" s="1192"/>
      <c r="G13" s="1191"/>
      <c r="H13" s="1192"/>
      <c r="I13" s="513"/>
      <c r="J13" s="542"/>
    </row>
    <row r="14" spans="1:12" ht="15.65" customHeight="1" x14ac:dyDescent="0.25">
      <c r="A14" s="1527"/>
      <c r="B14" s="1192"/>
      <c r="C14" s="1191"/>
      <c r="D14" s="1192"/>
      <c r="E14" s="1191"/>
      <c r="F14" s="1192"/>
      <c r="G14" s="1191"/>
      <c r="H14" s="1192"/>
      <c r="I14" s="513"/>
      <c r="J14" s="542"/>
    </row>
    <row r="15" spans="1:12" ht="15.65" customHeight="1" x14ac:dyDescent="0.25">
      <c r="A15" s="1527"/>
      <c r="B15" s="1192"/>
      <c r="C15" s="1191"/>
      <c r="D15" s="1192"/>
      <c r="E15" s="1191"/>
      <c r="F15" s="1192"/>
      <c r="G15" s="1191"/>
      <c r="H15" s="1192"/>
      <c r="I15" s="513"/>
      <c r="J15" s="542"/>
    </row>
    <row r="16" spans="1:12" ht="15.65" customHeight="1" x14ac:dyDescent="0.25">
      <c r="A16" s="1527"/>
      <c r="B16" s="1192"/>
      <c r="C16" s="1191"/>
      <c r="D16" s="1192"/>
      <c r="E16" s="1191"/>
      <c r="F16" s="1192"/>
      <c r="G16" s="1191"/>
      <c r="H16" s="1192"/>
      <c r="I16" s="513"/>
      <c r="J16" s="542"/>
    </row>
    <row r="17" spans="1:10" ht="15.65" customHeight="1" x14ac:dyDescent="0.25">
      <c r="A17" s="1527"/>
      <c r="B17" s="1192"/>
      <c r="C17" s="1191"/>
      <c r="D17" s="1192"/>
      <c r="E17" s="1191"/>
      <c r="F17" s="1192"/>
      <c r="G17" s="1191"/>
      <c r="H17" s="1192"/>
      <c r="I17" s="513"/>
      <c r="J17" s="542"/>
    </row>
    <row r="18" spans="1:10" ht="15.65" customHeight="1" thickBot="1" x14ac:dyDescent="0.3">
      <c r="A18" s="1867"/>
      <c r="B18" s="1194"/>
      <c r="C18" s="1193"/>
      <c r="D18" s="1194"/>
      <c r="E18" s="1193"/>
      <c r="F18" s="1194"/>
      <c r="G18" s="1193"/>
      <c r="H18" s="1194"/>
      <c r="I18" s="514"/>
      <c r="J18" s="543"/>
    </row>
    <row r="19" spans="1:10" ht="25.5" customHeight="1" x14ac:dyDescent="0.25">
      <c r="A19" s="1868"/>
      <c r="B19" s="1823"/>
      <c r="C19" s="1822"/>
      <c r="D19" s="1823"/>
      <c r="E19" s="1822"/>
      <c r="F19" s="1823"/>
      <c r="G19" s="1822"/>
      <c r="H19" s="1823"/>
      <c r="I19" s="516"/>
      <c r="J19" s="544"/>
    </row>
    <row r="20" spans="1:10" ht="15.65" customHeight="1" x14ac:dyDescent="0.25">
      <c r="A20" s="1525"/>
      <c r="B20" s="1206"/>
      <c r="C20" s="1205"/>
      <c r="D20" s="1206"/>
      <c r="E20" s="1205"/>
      <c r="F20" s="1206"/>
      <c r="G20" s="1205"/>
      <c r="H20" s="1206"/>
      <c r="I20" s="512"/>
      <c r="J20" s="541"/>
    </row>
    <row r="21" spans="1:10" ht="15.65" customHeight="1" x14ac:dyDescent="0.25">
      <c r="A21" s="1527"/>
      <c r="B21" s="1192"/>
      <c r="C21" s="1191"/>
      <c r="D21" s="1192"/>
      <c r="E21" s="1191"/>
      <c r="F21" s="1192"/>
      <c r="G21" s="1191"/>
      <c r="H21" s="1192"/>
      <c r="I21" s="513"/>
      <c r="J21" s="542"/>
    </row>
    <row r="22" spans="1:10" ht="15.65" customHeight="1" x14ac:dyDescent="0.25">
      <c r="A22" s="1527"/>
      <c r="B22" s="1192"/>
      <c r="C22" s="1191"/>
      <c r="D22" s="1192"/>
      <c r="E22" s="1191"/>
      <c r="F22" s="1192"/>
      <c r="G22" s="1191"/>
      <c r="H22" s="1192"/>
      <c r="I22" s="513"/>
      <c r="J22" s="542"/>
    </row>
    <row r="23" spans="1:10" ht="15.65" customHeight="1" x14ac:dyDescent="0.25">
      <c r="A23" s="1527"/>
      <c r="B23" s="1192"/>
      <c r="C23" s="1191"/>
      <c r="D23" s="1192"/>
      <c r="E23" s="1191"/>
      <c r="F23" s="1192"/>
      <c r="G23" s="1191"/>
      <c r="H23" s="1192"/>
      <c r="I23" s="513"/>
      <c r="J23" s="542"/>
    </row>
    <row r="24" spans="1:10" ht="15.65" customHeight="1" x14ac:dyDescent="0.25">
      <c r="A24" s="1527"/>
      <c r="B24" s="1192"/>
      <c r="C24" s="1191"/>
      <c r="D24" s="1192"/>
      <c r="E24" s="1191"/>
      <c r="F24" s="1192"/>
      <c r="G24" s="1191"/>
      <c r="H24" s="1192"/>
      <c r="I24" s="513"/>
      <c r="J24" s="542"/>
    </row>
    <row r="25" spans="1:10" ht="15.65" customHeight="1" x14ac:dyDescent="0.25">
      <c r="A25" s="1527"/>
      <c r="B25" s="1192"/>
      <c r="C25" s="1191"/>
      <c r="D25" s="1192"/>
      <c r="E25" s="1191"/>
      <c r="F25" s="1192"/>
      <c r="G25" s="1191"/>
      <c r="H25" s="1192"/>
      <c r="I25" s="513"/>
      <c r="J25" s="542"/>
    </row>
    <row r="26" spans="1:10" ht="15.65" customHeight="1" x14ac:dyDescent="0.25">
      <c r="A26" s="1527"/>
      <c r="B26" s="1192"/>
      <c r="C26" s="1191"/>
      <c r="D26" s="1192"/>
      <c r="E26" s="1191"/>
      <c r="F26" s="1192"/>
      <c r="G26" s="1191"/>
      <c r="H26" s="1192"/>
      <c r="I26" s="513"/>
      <c r="J26" s="542"/>
    </row>
    <row r="27" spans="1:10" ht="15.65" customHeight="1" x14ac:dyDescent="0.25">
      <c r="A27" s="1527"/>
      <c r="B27" s="1192"/>
      <c r="C27" s="1191"/>
      <c r="D27" s="1192"/>
      <c r="E27" s="1191"/>
      <c r="F27" s="1192"/>
      <c r="G27" s="1191"/>
      <c r="H27" s="1192"/>
      <c r="I27" s="513"/>
      <c r="J27" s="542"/>
    </row>
    <row r="28" spans="1:10" ht="15.65" customHeight="1" x14ac:dyDescent="0.25">
      <c r="A28" s="1527"/>
      <c r="B28" s="1192"/>
      <c r="C28" s="1191"/>
      <c r="D28" s="1192"/>
      <c r="E28" s="1191"/>
      <c r="F28" s="1192"/>
      <c r="G28" s="1191"/>
      <c r="H28" s="1192"/>
      <c r="I28" s="513"/>
      <c r="J28" s="542"/>
    </row>
    <row r="29" spans="1:10" ht="15.65" customHeight="1" x14ac:dyDescent="0.25">
      <c r="A29" s="1527"/>
      <c r="B29" s="1192"/>
      <c r="C29" s="1191"/>
      <c r="D29" s="1192"/>
      <c r="E29" s="1191"/>
      <c r="F29" s="1192"/>
      <c r="G29" s="1191"/>
      <c r="H29" s="1192"/>
      <c r="I29" s="513"/>
      <c r="J29" s="542"/>
    </row>
    <row r="30" spans="1:10" ht="15.65" customHeight="1" x14ac:dyDescent="0.25">
      <c r="A30" s="1527"/>
      <c r="B30" s="1192"/>
      <c r="C30" s="1191"/>
      <c r="D30" s="1192"/>
      <c r="E30" s="1191"/>
      <c r="F30" s="1192"/>
      <c r="G30" s="1191"/>
      <c r="H30" s="1192"/>
      <c r="I30" s="513"/>
      <c r="J30" s="542"/>
    </row>
    <row r="31" spans="1:10" ht="15.65" customHeight="1" x14ac:dyDescent="0.25">
      <c r="A31" s="1527"/>
      <c r="B31" s="1192"/>
      <c r="C31" s="1191"/>
      <c r="D31" s="1192"/>
      <c r="E31" s="1191"/>
      <c r="F31" s="1192"/>
      <c r="G31" s="1191"/>
      <c r="H31" s="1192"/>
      <c r="I31" s="513"/>
      <c r="J31" s="542"/>
    </row>
    <row r="32" spans="1:10" ht="15.65" customHeight="1" x14ac:dyDescent="0.25">
      <c r="A32" s="1527"/>
      <c r="B32" s="1192"/>
      <c r="C32" s="1191"/>
      <c r="D32" s="1192"/>
      <c r="E32" s="1191"/>
      <c r="F32" s="1192"/>
      <c r="G32" s="1191"/>
      <c r="H32" s="1192"/>
      <c r="I32" s="513"/>
      <c r="J32" s="542"/>
    </row>
    <row r="33" spans="1:10" ht="15.65" customHeight="1" x14ac:dyDescent="0.25">
      <c r="A33" s="1527"/>
      <c r="B33" s="1192"/>
      <c r="C33" s="1191"/>
      <c r="D33" s="1192"/>
      <c r="E33" s="1191"/>
      <c r="F33" s="1192"/>
      <c r="G33" s="1191"/>
      <c r="H33" s="1192"/>
      <c r="I33" s="513"/>
      <c r="J33" s="542"/>
    </row>
    <row r="34" spans="1:10" ht="15.65" customHeight="1" x14ac:dyDescent="0.25">
      <c r="A34" s="1527"/>
      <c r="B34" s="1192"/>
      <c r="C34" s="1191"/>
      <c r="D34" s="1192"/>
      <c r="E34" s="1191"/>
      <c r="F34" s="1192"/>
      <c r="G34" s="1191"/>
      <c r="H34" s="1192"/>
      <c r="I34" s="513"/>
      <c r="J34" s="542"/>
    </row>
    <row r="35" spans="1:10" ht="15.65" customHeight="1" x14ac:dyDescent="0.25">
      <c r="A35" s="1527"/>
      <c r="B35" s="1192"/>
      <c r="C35" s="1191"/>
      <c r="D35" s="1192"/>
      <c r="E35" s="1191"/>
      <c r="F35" s="1192"/>
      <c r="G35" s="1191"/>
      <c r="H35" s="1192"/>
      <c r="I35" s="513"/>
      <c r="J35" s="542"/>
    </row>
    <row r="36" spans="1:10" ht="30.75" customHeight="1" x14ac:dyDescent="0.25">
      <c r="A36" s="1527"/>
      <c r="B36" s="1192"/>
      <c r="C36" s="1191"/>
      <c r="D36" s="1192"/>
      <c r="E36" s="1191"/>
      <c r="F36" s="1192"/>
      <c r="G36" s="1191"/>
      <c r="H36" s="1192"/>
      <c r="I36" s="513"/>
      <c r="J36" s="542"/>
    </row>
    <row r="37" spans="1:10" ht="15.65" customHeight="1" x14ac:dyDescent="0.25">
      <c r="A37" s="1527"/>
      <c r="B37" s="1192"/>
      <c r="C37" s="1191"/>
      <c r="D37" s="1192"/>
      <c r="E37" s="1191"/>
      <c r="F37" s="1192"/>
      <c r="G37" s="1191"/>
      <c r="H37" s="1192"/>
      <c r="I37" s="513"/>
      <c r="J37" s="542"/>
    </row>
    <row r="38" spans="1:10" ht="15.65" customHeight="1" x14ac:dyDescent="0.25">
      <c r="A38" s="1527"/>
      <c r="B38" s="1192"/>
      <c r="C38" s="1191"/>
      <c r="D38" s="1192"/>
      <c r="E38" s="1191"/>
      <c r="F38" s="1192"/>
      <c r="G38" s="1191"/>
      <c r="H38" s="1192"/>
      <c r="I38" s="513"/>
      <c r="J38" s="542"/>
    </row>
    <row r="39" spans="1:10" ht="15.65" customHeight="1" x14ac:dyDescent="0.25">
      <c r="A39" s="1527"/>
      <c r="B39" s="1192"/>
      <c r="C39" s="1191"/>
      <c r="D39" s="1192"/>
      <c r="E39" s="1191"/>
      <c r="F39" s="1192"/>
      <c r="G39" s="1191"/>
      <c r="H39" s="1192"/>
      <c r="I39" s="513"/>
      <c r="J39" s="542"/>
    </row>
    <row r="40" spans="1:10" ht="15.65" customHeight="1" x14ac:dyDescent="0.25">
      <c r="A40" s="1527"/>
      <c r="B40" s="1192"/>
      <c r="C40" s="1191"/>
      <c r="D40" s="1192"/>
      <c r="E40" s="1191"/>
      <c r="F40" s="1192"/>
      <c r="G40" s="1191"/>
      <c r="H40" s="1192"/>
      <c r="I40" s="513"/>
      <c r="J40" s="542"/>
    </row>
    <row r="41" spans="1:10" ht="15.65" customHeight="1" x14ac:dyDescent="0.25">
      <c r="A41" s="1527"/>
      <c r="B41" s="1192"/>
      <c r="C41" s="1191"/>
      <c r="D41" s="1192"/>
      <c r="E41" s="1191"/>
      <c r="F41" s="1192"/>
      <c r="G41" s="1191"/>
      <c r="H41" s="1192"/>
      <c r="I41" s="513"/>
      <c r="J41" s="542"/>
    </row>
    <row r="42" spans="1:10" ht="15.65" customHeight="1" x14ac:dyDescent="0.25">
      <c r="A42" s="1527"/>
      <c r="B42" s="1192"/>
      <c r="C42" s="1191"/>
      <c r="D42" s="1192"/>
      <c r="E42" s="1191"/>
      <c r="F42" s="1192"/>
      <c r="G42" s="1191"/>
      <c r="H42" s="1192"/>
      <c r="I42" s="513"/>
      <c r="J42" s="542"/>
    </row>
    <row r="43" spans="1:10" ht="15.65" customHeight="1" x14ac:dyDescent="0.25">
      <c r="A43" s="1527"/>
      <c r="B43" s="1192"/>
      <c r="C43" s="1191"/>
      <c r="D43" s="1192"/>
      <c r="E43" s="1191"/>
      <c r="F43" s="1192"/>
      <c r="G43" s="1191"/>
      <c r="H43" s="1192"/>
      <c r="I43" s="513"/>
      <c r="J43" s="542"/>
    </row>
    <row r="44" spans="1:10" ht="15.65" customHeight="1" x14ac:dyDescent="0.25">
      <c r="A44" s="1527"/>
      <c r="B44" s="1192"/>
      <c r="C44" s="1191"/>
      <c r="D44" s="1192"/>
      <c r="E44" s="1191"/>
      <c r="F44" s="1192"/>
      <c r="G44" s="1191"/>
      <c r="H44" s="1192"/>
      <c r="I44" s="513"/>
      <c r="J44" s="542"/>
    </row>
    <row r="45" spans="1:10" ht="15.65" customHeight="1" x14ac:dyDescent="0.25">
      <c r="A45" s="1527"/>
      <c r="B45" s="1192"/>
      <c r="C45" s="1191"/>
      <c r="D45" s="1192"/>
      <c r="E45" s="1191"/>
      <c r="F45" s="1192"/>
      <c r="G45" s="1191"/>
      <c r="H45" s="1192"/>
      <c r="I45" s="513"/>
      <c r="J45" s="542"/>
    </row>
    <row r="46" spans="1:10" ht="15.65" customHeight="1" x14ac:dyDescent="0.25">
      <c r="A46" s="1527"/>
      <c r="B46" s="1192"/>
      <c r="C46" s="1191"/>
      <c r="D46" s="1192"/>
      <c r="E46" s="1191"/>
      <c r="F46" s="1192"/>
      <c r="G46" s="1191"/>
      <c r="H46" s="1192"/>
      <c r="I46" s="513"/>
      <c r="J46" s="542"/>
    </row>
    <row r="47" spans="1:10" ht="15.65" customHeight="1" thickBot="1" x14ac:dyDescent="0.3">
      <c r="A47" s="1867"/>
      <c r="B47" s="1194"/>
      <c r="C47" s="1193"/>
      <c r="D47" s="1194"/>
      <c r="E47" s="1193"/>
      <c r="F47" s="1194"/>
      <c r="G47" s="1193"/>
      <c r="H47" s="1194"/>
      <c r="I47" s="514"/>
      <c r="J47" s="543"/>
    </row>
    <row r="48" spans="1:10" ht="15.65" customHeight="1" thickBot="1" x14ac:dyDescent="0.3">
      <c r="A48" s="1520">
        <f>SUM(A8:B47)</f>
        <v>0</v>
      </c>
      <c r="B48" s="1524"/>
      <c r="C48" s="1523">
        <f>SUM(C8:D47)</f>
        <v>0</v>
      </c>
      <c r="D48" s="1524"/>
      <c r="E48" s="1523">
        <f>SUM(E8:F47)</f>
        <v>0</v>
      </c>
      <c r="F48" s="1524"/>
      <c r="G48" s="1523">
        <f>SUM(G8:H47)</f>
        <v>0</v>
      </c>
      <c r="H48" s="1524"/>
      <c r="I48" s="515">
        <f>SUM(I8:I47)</f>
        <v>0</v>
      </c>
      <c r="J48" s="545">
        <f>SUM(J8:J47)</f>
        <v>0</v>
      </c>
    </row>
    <row r="49" spans="1:4" x14ac:dyDescent="0.25">
      <c r="A49" s="32"/>
      <c r="B49" s="32"/>
      <c r="C49" s="32"/>
      <c r="D49" s="32"/>
    </row>
    <row r="50" spans="1:4" x14ac:dyDescent="0.25">
      <c r="A50" s="32"/>
      <c r="B50" s="32"/>
      <c r="C50" s="32"/>
      <c r="D50" s="32"/>
    </row>
    <row r="51" spans="1:4" x14ac:dyDescent="0.25">
      <c r="A51" s="32"/>
      <c r="B51" s="32"/>
      <c r="C51" s="32"/>
      <c r="D51" s="32"/>
    </row>
    <row r="52" spans="1:4" x14ac:dyDescent="0.25">
      <c r="A52" s="32"/>
      <c r="B52" s="32"/>
      <c r="C52" s="32"/>
      <c r="D52" s="32"/>
    </row>
    <row r="53" spans="1:4" x14ac:dyDescent="0.25">
      <c r="A53" s="32"/>
      <c r="B53" s="32"/>
      <c r="C53" s="32"/>
      <c r="D53" s="32"/>
    </row>
    <row r="54" spans="1:4" x14ac:dyDescent="0.25">
      <c r="A54" s="32"/>
      <c r="B54" s="32"/>
      <c r="C54" s="32"/>
      <c r="D54" s="32"/>
    </row>
    <row r="55" spans="1:4" x14ac:dyDescent="0.25">
      <c r="A55" s="32"/>
      <c r="B55" s="32"/>
      <c r="C55" s="32"/>
      <c r="D55" s="32"/>
    </row>
    <row r="56" spans="1:4" x14ac:dyDescent="0.25">
      <c r="A56" s="32"/>
      <c r="B56" s="32"/>
      <c r="C56" s="32"/>
      <c r="D56" s="32"/>
    </row>
    <row r="57" spans="1:4" x14ac:dyDescent="0.25">
      <c r="A57" s="32"/>
      <c r="B57" s="32"/>
      <c r="C57" s="32"/>
      <c r="D57" s="32"/>
    </row>
    <row r="58" spans="1:4" x14ac:dyDescent="0.25">
      <c r="A58" s="32"/>
      <c r="B58" s="32"/>
      <c r="C58" s="32"/>
      <c r="D58" s="32"/>
    </row>
    <row r="59" spans="1:4" x14ac:dyDescent="0.25">
      <c r="A59" s="32"/>
      <c r="B59" s="32"/>
      <c r="C59" s="32"/>
      <c r="D59" s="32"/>
    </row>
    <row r="60" spans="1:4" x14ac:dyDescent="0.25">
      <c r="A60" s="32"/>
      <c r="B60" s="32"/>
      <c r="C60" s="32"/>
      <c r="D60" s="32"/>
    </row>
    <row r="61" spans="1:4" x14ac:dyDescent="0.25">
      <c r="A61" s="32"/>
      <c r="B61" s="32"/>
      <c r="C61" s="32"/>
      <c r="D61" s="32"/>
    </row>
    <row r="62" spans="1:4" x14ac:dyDescent="0.25">
      <c r="A62" s="32"/>
      <c r="B62" s="32"/>
      <c r="C62" s="32"/>
      <c r="D62" s="32"/>
    </row>
    <row r="63" spans="1:4" x14ac:dyDescent="0.25">
      <c r="A63" s="32"/>
      <c r="B63" s="32"/>
      <c r="C63" s="32"/>
      <c r="D63" s="32"/>
    </row>
    <row r="64" spans="1:4" x14ac:dyDescent="0.25">
      <c r="A64" s="32"/>
      <c r="B64" s="32"/>
      <c r="C64" s="32"/>
      <c r="D64" s="32"/>
    </row>
    <row r="65" spans="1:4" x14ac:dyDescent="0.25">
      <c r="A65" s="32"/>
      <c r="B65" s="32"/>
      <c r="C65" s="32"/>
      <c r="D65" s="32"/>
    </row>
    <row r="66" spans="1:4" x14ac:dyDescent="0.25">
      <c r="A66" s="32"/>
      <c r="B66" s="32"/>
      <c r="C66" s="32"/>
      <c r="D66" s="32"/>
    </row>
    <row r="67" spans="1:4" x14ac:dyDescent="0.25">
      <c r="A67" s="32"/>
      <c r="B67" s="32"/>
      <c r="C67" s="32"/>
      <c r="D67" s="32"/>
    </row>
    <row r="68" spans="1:4" x14ac:dyDescent="0.25">
      <c r="A68" s="32"/>
      <c r="B68" s="32"/>
      <c r="C68" s="32"/>
      <c r="D68" s="32"/>
    </row>
    <row r="69" spans="1:4" x14ac:dyDescent="0.25">
      <c r="A69" s="32"/>
      <c r="B69" s="32"/>
      <c r="C69" s="32"/>
      <c r="D69" s="32"/>
    </row>
    <row r="70" spans="1:4" x14ac:dyDescent="0.25">
      <c r="A70" s="32"/>
      <c r="B70" s="32"/>
      <c r="C70" s="32"/>
      <c r="D70" s="32"/>
    </row>
    <row r="71" spans="1:4" x14ac:dyDescent="0.25">
      <c r="A71" s="32"/>
      <c r="B71" s="32"/>
      <c r="C71" s="32"/>
      <c r="D71" s="32"/>
    </row>
    <row r="72" spans="1:4" x14ac:dyDescent="0.25">
      <c r="A72" s="32"/>
      <c r="B72" s="32"/>
      <c r="C72" s="32"/>
      <c r="D72" s="32"/>
    </row>
    <row r="73" spans="1:4" x14ac:dyDescent="0.25">
      <c r="A73" s="32"/>
      <c r="B73" s="32"/>
      <c r="C73" s="32"/>
      <c r="D73" s="32"/>
    </row>
    <row r="74" spans="1:4" x14ac:dyDescent="0.25">
      <c r="A74" s="32"/>
      <c r="B74" s="32"/>
      <c r="C74" s="32"/>
      <c r="D74" s="32"/>
    </row>
    <row r="75" spans="1:4" x14ac:dyDescent="0.25">
      <c r="A75" s="32"/>
      <c r="B75" s="32"/>
      <c r="C75" s="32"/>
      <c r="D75" s="32"/>
    </row>
    <row r="76" spans="1:4" x14ac:dyDescent="0.25">
      <c r="A76" s="32"/>
      <c r="B76" s="32"/>
      <c r="C76" s="32"/>
      <c r="D76" s="32"/>
    </row>
    <row r="77" spans="1:4" x14ac:dyDescent="0.25">
      <c r="A77" s="32"/>
      <c r="B77" s="32"/>
      <c r="C77" s="32"/>
      <c r="D77" s="32"/>
    </row>
    <row r="78" spans="1:4" x14ac:dyDescent="0.25">
      <c r="A78" s="32"/>
      <c r="B78" s="32"/>
      <c r="C78" s="32"/>
      <c r="D78" s="32"/>
    </row>
    <row r="79" spans="1:4" x14ac:dyDescent="0.25">
      <c r="A79" s="32"/>
      <c r="B79" s="32"/>
      <c r="C79" s="32"/>
      <c r="D79" s="32"/>
    </row>
    <row r="80" spans="1:4" x14ac:dyDescent="0.25">
      <c r="A80" s="32"/>
      <c r="B80" s="32"/>
      <c r="C80" s="32"/>
      <c r="D80" s="32"/>
    </row>
    <row r="81" spans="1:4" x14ac:dyDescent="0.25">
      <c r="A81" s="32"/>
      <c r="B81" s="32"/>
      <c r="C81" s="32"/>
      <c r="D81" s="32"/>
    </row>
    <row r="82" spans="1:4" x14ac:dyDescent="0.25">
      <c r="A82" s="32"/>
      <c r="B82" s="32"/>
      <c r="C82" s="32"/>
      <c r="D82" s="32"/>
    </row>
    <row r="83" spans="1:4" x14ac:dyDescent="0.25">
      <c r="A83" s="32"/>
      <c r="B83" s="32"/>
      <c r="C83" s="32"/>
      <c r="D83" s="32"/>
    </row>
    <row r="84" spans="1:4" x14ac:dyDescent="0.25">
      <c r="A84" s="32"/>
      <c r="B84" s="32"/>
      <c r="C84" s="32"/>
      <c r="D84" s="32"/>
    </row>
    <row r="85" spans="1:4" x14ac:dyDescent="0.25">
      <c r="A85" s="32"/>
      <c r="B85" s="32"/>
      <c r="C85" s="32"/>
      <c r="D85" s="32"/>
    </row>
    <row r="86" spans="1:4" x14ac:dyDescent="0.25">
      <c r="A86" s="32"/>
      <c r="B86" s="32"/>
      <c r="C86" s="32"/>
      <c r="D86" s="32"/>
    </row>
    <row r="87" spans="1:4" x14ac:dyDescent="0.25">
      <c r="A87" s="32"/>
      <c r="B87" s="32"/>
      <c r="C87" s="32"/>
      <c r="D87" s="32"/>
    </row>
    <row r="88" spans="1:4" x14ac:dyDescent="0.25">
      <c r="A88" s="32"/>
      <c r="B88" s="32"/>
      <c r="C88" s="32"/>
      <c r="D88" s="32"/>
    </row>
    <row r="89" spans="1:4" x14ac:dyDescent="0.25">
      <c r="A89" s="32"/>
      <c r="B89" s="32"/>
      <c r="C89" s="32"/>
      <c r="D89" s="32"/>
    </row>
    <row r="90" spans="1:4" x14ac:dyDescent="0.25">
      <c r="A90" s="32"/>
      <c r="B90" s="32"/>
      <c r="C90" s="32"/>
      <c r="D90" s="32"/>
    </row>
    <row r="91" spans="1:4" x14ac:dyDescent="0.25">
      <c r="A91" s="32"/>
      <c r="B91" s="32"/>
      <c r="C91" s="32"/>
      <c r="D91" s="32"/>
    </row>
    <row r="92" spans="1:4" x14ac:dyDescent="0.25">
      <c r="A92" s="32"/>
      <c r="B92" s="32"/>
      <c r="C92" s="32"/>
      <c r="D92" s="32"/>
    </row>
    <row r="93" spans="1:4" x14ac:dyDescent="0.25">
      <c r="A93" s="32"/>
      <c r="B93" s="32"/>
      <c r="C93" s="32"/>
      <c r="D93" s="32"/>
    </row>
    <row r="94" spans="1:4" x14ac:dyDescent="0.25">
      <c r="A94" s="32"/>
      <c r="B94" s="32"/>
      <c r="C94" s="32"/>
      <c r="D94" s="32"/>
    </row>
    <row r="95" spans="1:4" x14ac:dyDescent="0.25">
      <c r="A95" s="32"/>
      <c r="B95" s="32"/>
      <c r="C95" s="32"/>
      <c r="D95" s="32"/>
    </row>
    <row r="96" spans="1:4" x14ac:dyDescent="0.25">
      <c r="A96" s="32"/>
      <c r="B96" s="32"/>
      <c r="C96" s="32"/>
      <c r="D96" s="32"/>
    </row>
    <row r="97" spans="1:4" x14ac:dyDescent="0.25">
      <c r="A97" s="32"/>
      <c r="B97" s="32"/>
      <c r="C97" s="32"/>
      <c r="D97" s="32"/>
    </row>
    <row r="98" spans="1:4" x14ac:dyDescent="0.25">
      <c r="A98" s="32"/>
      <c r="B98" s="32"/>
      <c r="C98" s="32"/>
      <c r="D98" s="32"/>
    </row>
    <row r="99" spans="1:4" x14ac:dyDescent="0.25">
      <c r="A99" s="32"/>
      <c r="B99" s="32"/>
      <c r="C99" s="32"/>
      <c r="D99" s="32"/>
    </row>
    <row r="100" spans="1:4" x14ac:dyDescent="0.25">
      <c r="A100" s="32"/>
      <c r="B100" s="32"/>
      <c r="C100" s="32"/>
      <c r="D100" s="32"/>
    </row>
    <row r="101" spans="1:4" x14ac:dyDescent="0.25">
      <c r="A101" s="32"/>
      <c r="B101" s="32"/>
      <c r="C101" s="32"/>
      <c r="D101" s="32"/>
    </row>
    <row r="102" spans="1:4" x14ac:dyDescent="0.25">
      <c r="A102" s="32"/>
      <c r="B102" s="32"/>
      <c r="C102" s="32"/>
      <c r="D102" s="32"/>
    </row>
    <row r="103" spans="1:4" x14ac:dyDescent="0.25">
      <c r="A103" s="32"/>
      <c r="B103" s="32"/>
      <c r="C103" s="32"/>
      <c r="D103" s="32"/>
    </row>
    <row r="104" spans="1:4" x14ac:dyDescent="0.25">
      <c r="A104" s="32"/>
      <c r="B104" s="32"/>
      <c r="C104" s="32"/>
      <c r="D104" s="32"/>
    </row>
    <row r="105" spans="1:4" x14ac:dyDescent="0.25">
      <c r="A105" s="32"/>
      <c r="B105" s="32"/>
      <c r="C105" s="32"/>
      <c r="D105" s="32"/>
    </row>
    <row r="106" spans="1:4" x14ac:dyDescent="0.25">
      <c r="A106" s="32"/>
      <c r="B106" s="32"/>
      <c r="C106" s="32"/>
      <c r="D106" s="32"/>
    </row>
    <row r="107" spans="1:4" x14ac:dyDescent="0.25">
      <c r="A107" s="32"/>
      <c r="B107" s="32"/>
      <c r="C107" s="32"/>
      <c r="D107" s="32"/>
    </row>
    <row r="108" spans="1:4" x14ac:dyDescent="0.25">
      <c r="A108" s="32"/>
      <c r="B108" s="32"/>
      <c r="C108" s="32"/>
      <c r="D108" s="32"/>
    </row>
    <row r="109" spans="1:4" x14ac:dyDescent="0.25">
      <c r="A109" s="32"/>
      <c r="B109" s="32"/>
      <c r="C109" s="32"/>
      <c r="D109" s="32"/>
    </row>
    <row r="110" spans="1:4" x14ac:dyDescent="0.25">
      <c r="A110" s="32"/>
      <c r="B110" s="32"/>
      <c r="C110" s="32"/>
      <c r="D110" s="32"/>
    </row>
    <row r="111" spans="1:4" x14ac:dyDescent="0.25">
      <c r="A111" s="32"/>
      <c r="B111" s="32"/>
      <c r="C111" s="32"/>
      <c r="D111" s="32"/>
    </row>
    <row r="112" spans="1:4" x14ac:dyDescent="0.25">
      <c r="A112" s="32"/>
      <c r="B112" s="32"/>
      <c r="C112" s="32"/>
      <c r="D112" s="32"/>
    </row>
    <row r="113" spans="1:4" x14ac:dyDescent="0.25">
      <c r="A113" s="32"/>
      <c r="B113" s="32"/>
      <c r="C113" s="32"/>
      <c r="D113" s="32"/>
    </row>
    <row r="114" spans="1:4" x14ac:dyDescent="0.25">
      <c r="A114" s="32"/>
      <c r="B114" s="32"/>
      <c r="C114" s="32"/>
      <c r="D114" s="32"/>
    </row>
    <row r="115" spans="1:4" x14ac:dyDescent="0.25">
      <c r="A115" s="32"/>
      <c r="B115" s="32"/>
      <c r="C115" s="32"/>
      <c r="D115" s="32"/>
    </row>
    <row r="116" spans="1:4" x14ac:dyDescent="0.25">
      <c r="A116" s="32"/>
      <c r="B116" s="32"/>
      <c r="C116" s="32"/>
      <c r="D116" s="32"/>
    </row>
    <row r="117" spans="1:4" x14ac:dyDescent="0.25">
      <c r="A117" s="32"/>
      <c r="B117" s="32"/>
      <c r="C117" s="32"/>
      <c r="D117" s="32"/>
    </row>
    <row r="118" spans="1:4" x14ac:dyDescent="0.25">
      <c r="A118" s="32"/>
      <c r="B118" s="32"/>
      <c r="C118" s="32"/>
      <c r="D118" s="32"/>
    </row>
    <row r="119" spans="1:4" x14ac:dyDescent="0.25">
      <c r="A119" s="32"/>
      <c r="B119" s="32"/>
      <c r="C119" s="32"/>
      <c r="D119" s="32"/>
    </row>
    <row r="120" spans="1:4" x14ac:dyDescent="0.25">
      <c r="A120" s="32"/>
      <c r="B120" s="32"/>
      <c r="C120" s="32"/>
      <c r="D120" s="32"/>
    </row>
    <row r="121" spans="1:4" x14ac:dyDescent="0.25">
      <c r="A121" s="32"/>
      <c r="B121" s="32"/>
      <c r="C121" s="32"/>
      <c r="D121" s="32"/>
    </row>
    <row r="122" spans="1:4" x14ac:dyDescent="0.25">
      <c r="A122" s="32"/>
      <c r="B122" s="32"/>
      <c r="C122" s="32"/>
      <c r="D122" s="32"/>
    </row>
    <row r="123" spans="1:4" x14ac:dyDescent="0.25">
      <c r="A123" s="32"/>
      <c r="B123" s="32"/>
      <c r="C123" s="32"/>
      <c r="D123" s="32"/>
    </row>
    <row r="124" spans="1:4" x14ac:dyDescent="0.25">
      <c r="A124" s="32"/>
      <c r="B124" s="32"/>
      <c r="C124" s="32"/>
      <c r="D124" s="32"/>
    </row>
    <row r="125" spans="1:4" x14ac:dyDescent="0.25">
      <c r="A125" s="32"/>
      <c r="B125" s="32"/>
      <c r="C125" s="32"/>
      <c r="D125" s="32"/>
    </row>
    <row r="126" spans="1:4" x14ac:dyDescent="0.25">
      <c r="A126" s="32"/>
      <c r="B126" s="32"/>
      <c r="C126" s="32"/>
      <c r="D126" s="32"/>
    </row>
    <row r="127" spans="1:4" x14ac:dyDescent="0.25">
      <c r="A127" s="32"/>
      <c r="B127" s="32"/>
      <c r="C127" s="32"/>
      <c r="D127" s="32"/>
    </row>
    <row r="128" spans="1:4" x14ac:dyDescent="0.25">
      <c r="A128" s="32"/>
      <c r="B128" s="32"/>
      <c r="C128" s="32"/>
      <c r="D128" s="32"/>
    </row>
    <row r="129" spans="1:4" x14ac:dyDescent="0.25">
      <c r="A129" s="32"/>
      <c r="B129" s="32"/>
      <c r="C129" s="32"/>
      <c r="D129" s="32"/>
    </row>
    <row r="130" spans="1:4" x14ac:dyDescent="0.25">
      <c r="A130" s="32"/>
      <c r="B130" s="32"/>
      <c r="C130" s="32"/>
      <c r="D130" s="32"/>
    </row>
    <row r="131" spans="1:4" x14ac:dyDescent="0.25">
      <c r="A131" s="32"/>
      <c r="B131" s="32"/>
      <c r="C131" s="32"/>
      <c r="D131" s="32"/>
    </row>
    <row r="132" spans="1:4" x14ac:dyDescent="0.25">
      <c r="A132" s="32"/>
      <c r="B132" s="32"/>
      <c r="C132" s="32"/>
      <c r="D132" s="32"/>
    </row>
    <row r="133" spans="1:4" x14ac:dyDescent="0.25">
      <c r="A133" s="32"/>
      <c r="B133" s="32"/>
      <c r="C133" s="32"/>
      <c r="D133" s="32"/>
    </row>
    <row r="134" spans="1:4" x14ac:dyDescent="0.25">
      <c r="A134" s="32"/>
      <c r="B134" s="32"/>
      <c r="C134" s="32"/>
      <c r="D134" s="32"/>
    </row>
    <row r="135" spans="1:4" x14ac:dyDescent="0.25">
      <c r="A135" s="32"/>
      <c r="B135" s="32"/>
      <c r="C135" s="32"/>
      <c r="D135" s="32"/>
    </row>
    <row r="136" spans="1:4" x14ac:dyDescent="0.25">
      <c r="A136" s="32"/>
      <c r="B136" s="32"/>
      <c r="C136" s="32"/>
      <c r="D136" s="32"/>
    </row>
    <row r="137" spans="1:4" x14ac:dyDescent="0.25">
      <c r="A137" s="32"/>
      <c r="B137" s="32"/>
      <c r="C137" s="32"/>
      <c r="D137" s="32"/>
    </row>
    <row r="138" spans="1:4" x14ac:dyDescent="0.25">
      <c r="A138" s="32"/>
      <c r="B138" s="32"/>
      <c r="C138" s="32"/>
      <c r="D138" s="32"/>
    </row>
    <row r="139" spans="1:4" x14ac:dyDescent="0.25">
      <c r="A139" s="32"/>
      <c r="B139" s="32"/>
      <c r="C139" s="32"/>
      <c r="D139" s="32"/>
    </row>
    <row r="140" spans="1:4" x14ac:dyDescent="0.25">
      <c r="A140" s="32"/>
      <c r="B140" s="32"/>
      <c r="C140" s="32"/>
      <c r="D140" s="32"/>
    </row>
    <row r="141" spans="1:4" x14ac:dyDescent="0.25">
      <c r="A141" s="32"/>
      <c r="B141" s="32"/>
      <c r="C141" s="32"/>
      <c r="D141" s="32"/>
    </row>
    <row r="142" spans="1:4" x14ac:dyDescent="0.25">
      <c r="A142" s="32"/>
      <c r="B142" s="32"/>
      <c r="C142" s="32"/>
      <c r="D142" s="32"/>
    </row>
    <row r="143" spans="1:4" x14ac:dyDescent="0.25">
      <c r="A143" s="32"/>
      <c r="B143" s="32"/>
      <c r="C143" s="32"/>
      <c r="D143" s="32"/>
    </row>
    <row r="144" spans="1:4" x14ac:dyDescent="0.25">
      <c r="A144" s="32"/>
      <c r="B144" s="32"/>
      <c r="C144" s="32"/>
      <c r="D144" s="32"/>
    </row>
    <row r="145" spans="1:4" x14ac:dyDescent="0.25">
      <c r="A145" s="32"/>
      <c r="B145" s="32"/>
      <c r="C145" s="32"/>
      <c r="D145" s="32"/>
    </row>
    <row r="146" spans="1:4" x14ac:dyDescent="0.25">
      <c r="A146" s="32"/>
      <c r="B146" s="32"/>
      <c r="C146" s="32"/>
      <c r="D146" s="32"/>
    </row>
    <row r="147" spans="1:4" x14ac:dyDescent="0.25">
      <c r="A147" s="32"/>
      <c r="B147" s="32"/>
      <c r="C147" s="32"/>
      <c r="D147" s="32"/>
    </row>
    <row r="148" spans="1:4" x14ac:dyDescent="0.25">
      <c r="A148" s="32"/>
      <c r="B148" s="32"/>
      <c r="C148" s="32"/>
      <c r="D148" s="32"/>
    </row>
    <row r="149" spans="1:4" x14ac:dyDescent="0.25">
      <c r="A149" s="32"/>
      <c r="B149" s="32"/>
      <c r="C149" s="32"/>
      <c r="D149" s="32"/>
    </row>
    <row r="150" spans="1:4" x14ac:dyDescent="0.25">
      <c r="A150" s="32"/>
      <c r="B150" s="32"/>
      <c r="C150" s="32"/>
      <c r="D150" s="32"/>
    </row>
    <row r="151" spans="1:4" x14ac:dyDescent="0.25">
      <c r="A151" s="32"/>
      <c r="B151" s="32"/>
      <c r="C151" s="32"/>
      <c r="D151" s="32"/>
    </row>
    <row r="152" spans="1:4" x14ac:dyDescent="0.25">
      <c r="A152" s="32"/>
      <c r="B152" s="32"/>
      <c r="C152" s="32"/>
      <c r="D152" s="32"/>
    </row>
    <row r="153" spans="1:4" x14ac:dyDescent="0.25">
      <c r="A153" s="32"/>
      <c r="B153" s="32"/>
      <c r="C153" s="32"/>
      <c r="D153" s="32"/>
    </row>
    <row r="154" spans="1:4" x14ac:dyDescent="0.25">
      <c r="A154" s="32"/>
      <c r="B154" s="32"/>
      <c r="C154" s="32"/>
      <c r="D154" s="32"/>
    </row>
    <row r="155" spans="1:4" x14ac:dyDescent="0.25">
      <c r="A155" s="32"/>
      <c r="B155" s="32"/>
      <c r="C155" s="32"/>
      <c r="D155" s="32"/>
    </row>
    <row r="156" spans="1:4" x14ac:dyDescent="0.25">
      <c r="A156" s="32"/>
      <c r="B156" s="32"/>
      <c r="C156" s="32"/>
      <c r="D156" s="32"/>
    </row>
    <row r="157" spans="1:4" x14ac:dyDescent="0.25">
      <c r="A157" s="32"/>
      <c r="B157" s="32"/>
      <c r="C157" s="32"/>
      <c r="D157" s="32"/>
    </row>
    <row r="158" spans="1:4" x14ac:dyDescent="0.25">
      <c r="A158" s="32"/>
      <c r="B158" s="32"/>
      <c r="C158" s="32"/>
      <c r="D158" s="32"/>
    </row>
    <row r="159" spans="1:4" x14ac:dyDescent="0.25">
      <c r="A159" s="32"/>
      <c r="B159" s="32"/>
      <c r="C159" s="32"/>
      <c r="D159" s="32"/>
    </row>
    <row r="160" spans="1:4" x14ac:dyDescent="0.25">
      <c r="A160" s="32"/>
      <c r="B160" s="32"/>
      <c r="C160" s="32"/>
      <c r="D160" s="32"/>
    </row>
    <row r="161" spans="1:4" x14ac:dyDescent="0.25">
      <c r="A161" s="32"/>
      <c r="B161" s="32"/>
      <c r="C161" s="32"/>
      <c r="D161" s="32"/>
    </row>
    <row r="162" spans="1:4" x14ac:dyDescent="0.25">
      <c r="A162" s="32"/>
      <c r="B162" s="32"/>
      <c r="C162" s="32"/>
      <c r="D162" s="32"/>
    </row>
    <row r="163" spans="1:4" x14ac:dyDescent="0.25">
      <c r="A163" s="32"/>
      <c r="B163" s="32"/>
      <c r="C163" s="32"/>
      <c r="D163" s="32"/>
    </row>
    <row r="164" spans="1:4" x14ac:dyDescent="0.25">
      <c r="A164" s="32"/>
      <c r="B164" s="32"/>
      <c r="C164" s="32"/>
      <c r="D164" s="32"/>
    </row>
    <row r="165" spans="1:4" x14ac:dyDescent="0.25">
      <c r="A165" s="32"/>
      <c r="B165" s="32"/>
      <c r="C165" s="32"/>
      <c r="D165" s="32"/>
    </row>
    <row r="166" spans="1:4" x14ac:dyDescent="0.25">
      <c r="A166" s="32"/>
      <c r="B166" s="32"/>
      <c r="C166" s="32"/>
      <c r="D166" s="32"/>
    </row>
    <row r="167" spans="1:4" x14ac:dyDescent="0.25">
      <c r="A167" s="32"/>
      <c r="B167" s="32"/>
      <c r="C167" s="32"/>
      <c r="D167" s="32"/>
    </row>
    <row r="168" spans="1:4" x14ac:dyDescent="0.25">
      <c r="A168" s="32"/>
      <c r="B168" s="32"/>
      <c r="C168" s="32"/>
      <c r="D168" s="32"/>
    </row>
    <row r="169" spans="1:4" x14ac:dyDescent="0.25">
      <c r="A169" s="32"/>
      <c r="B169" s="32"/>
      <c r="C169" s="32"/>
      <c r="D169" s="32"/>
    </row>
    <row r="170" spans="1:4" x14ac:dyDescent="0.25">
      <c r="A170" s="32"/>
      <c r="B170" s="32"/>
      <c r="C170" s="32"/>
      <c r="D170" s="32"/>
    </row>
    <row r="171" spans="1:4" x14ac:dyDescent="0.25">
      <c r="A171" s="32"/>
      <c r="B171" s="32"/>
      <c r="C171" s="32"/>
      <c r="D171" s="32"/>
    </row>
    <row r="172" spans="1:4" x14ac:dyDescent="0.25">
      <c r="A172" s="32"/>
      <c r="B172" s="32"/>
      <c r="C172" s="32"/>
      <c r="D172" s="32"/>
    </row>
    <row r="173" spans="1:4" x14ac:dyDescent="0.25">
      <c r="A173" s="32"/>
      <c r="B173" s="32"/>
      <c r="C173" s="32"/>
      <c r="D173" s="32"/>
    </row>
    <row r="174" spans="1:4" x14ac:dyDescent="0.25">
      <c r="A174" s="32"/>
      <c r="B174" s="32"/>
      <c r="C174" s="32"/>
      <c r="D174" s="32"/>
    </row>
    <row r="175" spans="1:4" x14ac:dyDescent="0.25">
      <c r="A175" s="32"/>
      <c r="B175" s="32"/>
      <c r="C175" s="32"/>
      <c r="D175" s="32"/>
    </row>
    <row r="176" spans="1:4" x14ac:dyDescent="0.25">
      <c r="A176" s="32"/>
      <c r="B176" s="32"/>
      <c r="C176" s="32"/>
      <c r="D176" s="32"/>
    </row>
    <row r="177" spans="1:4" x14ac:dyDescent="0.25">
      <c r="A177" s="32"/>
      <c r="B177" s="32"/>
      <c r="C177" s="32"/>
      <c r="D177" s="32"/>
    </row>
    <row r="178" spans="1:4" x14ac:dyDescent="0.25">
      <c r="A178" s="32"/>
      <c r="B178" s="32"/>
      <c r="C178" s="32"/>
      <c r="D178" s="32"/>
    </row>
    <row r="179" spans="1:4" x14ac:dyDescent="0.25">
      <c r="A179" s="32"/>
      <c r="B179" s="32"/>
      <c r="C179" s="32"/>
      <c r="D179" s="32"/>
    </row>
    <row r="180" spans="1:4" x14ac:dyDescent="0.25">
      <c r="A180" s="32"/>
      <c r="B180" s="32"/>
      <c r="C180" s="32"/>
      <c r="D180" s="32"/>
    </row>
    <row r="181" spans="1:4" x14ac:dyDescent="0.25">
      <c r="A181" s="32"/>
      <c r="B181" s="32"/>
      <c r="C181" s="32"/>
      <c r="D181" s="32"/>
    </row>
    <row r="182" spans="1:4" x14ac:dyDescent="0.25">
      <c r="A182" s="32"/>
      <c r="B182" s="32"/>
      <c r="C182" s="32"/>
      <c r="D182" s="32"/>
    </row>
    <row r="183" spans="1:4" x14ac:dyDescent="0.25">
      <c r="A183" s="32"/>
      <c r="B183" s="32"/>
      <c r="C183" s="32"/>
      <c r="D183" s="32"/>
    </row>
    <row r="184" spans="1:4" x14ac:dyDescent="0.25">
      <c r="A184" s="32"/>
      <c r="B184" s="32"/>
      <c r="C184" s="32"/>
      <c r="D184" s="32"/>
    </row>
    <row r="185" spans="1:4" x14ac:dyDescent="0.25">
      <c r="A185" s="32"/>
      <c r="B185" s="32"/>
      <c r="C185" s="32"/>
      <c r="D185" s="32"/>
    </row>
    <row r="186" spans="1:4" x14ac:dyDescent="0.25">
      <c r="A186" s="32"/>
      <c r="B186" s="32"/>
      <c r="C186" s="32"/>
      <c r="D186" s="32"/>
    </row>
    <row r="187" spans="1:4" x14ac:dyDescent="0.25">
      <c r="A187" s="32"/>
      <c r="B187" s="32"/>
      <c r="C187" s="32"/>
      <c r="D187" s="32"/>
    </row>
    <row r="188" spans="1:4" x14ac:dyDescent="0.25">
      <c r="A188" s="32"/>
      <c r="B188" s="32"/>
      <c r="C188" s="32"/>
      <c r="D188" s="32"/>
    </row>
    <row r="189" spans="1:4" x14ac:dyDescent="0.25">
      <c r="A189" s="32"/>
      <c r="B189" s="32"/>
      <c r="C189" s="32"/>
      <c r="D189" s="32"/>
    </row>
    <row r="190" spans="1:4" x14ac:dyDescent="0.25">
      <c r="A190" s="32"/>
      <c r="B190" s="32"/>
      <c r="C190" s="32"/>
      <c r="D190" s="32"/>
    </row>
    <row r="191" spans="1:4" x14ac:dyDescent="0.25">
      <c r="A191" s="32"/>
      <c r="B191" s="32"/>
      <c r="C191" s="32"/>
      <c r="D191" s="32"/>
    </row>
    <row r="192" spans="1:4" x14ac:dyDescent="0.25">
      <c r="A192" s="32"/>
      <c r="B192" s="32"/>
      <c r="C192" s="32"/>
      <c r="D192" s="32"/>
    </row>
    <row r="193" spans="1:4" x14ac:dyDescent="0.25">
      <c r="A193" s="32"/>
      <c r="B193" s="32"/>
      <c r="C193" s="32"/>
      <c r="D193" s="32"/>
    </row>
    <row r="194" spans="1:4" x14ac:dyDescent="0.25">
      <c r="A194" s="32"/>
      <c r="B194" s="32"/>
      <c r="C194" s="32"/>
      <c r="D194" s="32"/>
    </row>
    <row r="195" spans="1:4" x14ac:dyDescent="0.25">
      <c r="A195" s="32"/>
      <c r="B195" s="32"/>
      <c r="C195" s="32"/>
      <c r="D195" s="32"/>
    </row>
    <row r="196" spans="1:4" x14ac:dyDescent="0.25">
      <c r="A196" s="32"/>
      <c r="B196" s="32"/>
      <c r="C196" s="32"/>
      <c r="D196" s="32"/>
    </row>
    <row r="197" spans="1:4" x14ac:dyDescent="0.25">
      <c r="A197" s="32"/>
      <c r="B197" s="32"/>
      <c r="C197" s="32"/>
      <c r="D197" s="32"/>
    </row>
    <row r="198" spans="1:4" x14ac:dyDescent="0.25">
      <c r="A198" s="32"/>
      <c r="B198" s="32"/>
      <c r="C198" s="32"/>
      <c r="D198" s="32"/>
    </row>
    <row r="199" spans="1:4" x14ac:dyDescent="0.25">
      <c r="A199" s="32"/>
      <c r="B199" s="32"/>
      <c r="C199" s="32"/>
      <c r="D199" s="32"/>
    </row>
    <row r="200" spans="1:4" x14ac:dyDescent="0.25">
      <c r="A200" s="32"/>
      <c r="B200" s="32"/>
      <c r="C200" s="32"/>
      <c r="D200" s="32"/>
    </row>
    <row r="201" spans="1:4" x14ac:dyDescent="0.25">
      <c r="A201" s="32"/>
      <c r="B201" s="32"/>
      <c r="C201" s="32"/>
      <c r="D201" s="32"/>
    </row>
    <row r="202" spans="1:4" x14ac:dyDescent="0.25">
      <c r="A202" s="32"/>
      <c r="B202" s="32"/>
      <c r="C202" s="32"/>
      <c r="D202" s="32"/>
    </row>
    <row r="203" spans="1:4" x14ac:dyDescent="0.25">
      <c r="A203" s="32"/>
      <c r="B203" s="32"/>
      <c r="C203" s="32"/>
      <c r="D203" s="32"/>
    </row>
    <row r="204" spans="1:4"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76">
    <mergeCell ref="A45:B45"/>
    <mergeCell ref="C45:D45"/>
    <mergeCell ref="E45:F45"/>
    <mergeCell ref="A43:B43"/>
    <mergeCell ref="C43:D43"/>
    <mergeCell ref="E43:F43"/>
    <mergeCell ref="A48:B48"/>
    <mergeCell ref="C48:D48"/>
    <mergeCell ref="E48:F48"/>
    <mergeCell ref="A46:B46"/>
    <mergeCell ref="C46:D46"/>
    <mergeCell ref="E46:F46"/>
    <mergeCell ref="A47:B47"/>
    <mergeCell ref="C47:D47"/>
    <mergeCell ref="E47:F47"/>
    <mergeCell ref="A41:B41"/>
    <mergeCell ref="C41:D41"/>
    <mergeCell ref="E41:F41"/>
    <mergeCell ref="A42:B42"/>
    <mergeCell ref="C42:D42"/>
    <mergeCell ref="E42:F42"/>
    <mergeCell ref="A44:B44"/>
    <mergeCell ref="C44:D44"/>
    <mergeCell ref="E44:F44"/>
    <mergeCell ref="A38:B38"/>
    <mergeCell ref="C38:D38"/>
    <mergeCell ref="E38:F38"/>
    <mergeCell ref="A39:B39"/>
    <mergeCell ref="C39:D39"/>
    <mergeCell ref="E39:F39"/>
    <mergeCell ref="A40:B40"/>
    <mergeCell ref="C40:D40"/>
    <mergeCell ref="E40:F40"/>
    <mergeCell ref="E28:F28"/>
    <mergeCell ref="A29:B29"/>
    <mergeCell ref="C29:D29"/>
    <mergeCell ref="E29:F29"/>
    <mergeCell ref="A36:B36"/>
    <mergeCell ref="C36:D36"/>
    <mergeCell ref="E36:F36"/>
    <mergeCell ref="A37:B37"/>
    <mergeCell ref="C37:D37"/>
    <mergeCell ref="E37:F37"/>
    <mergeCell ref="E33:F33"/>
    <mergeCell ref="A34:B34"/>
    <mergeCell ref="C34:D34"/>
    <mergeCell ref="E34:F34"/>
    <mergeCell ref="A35:B35"/>
    <mergeCell ref="C35:D35"/>
    <mergeCell ref="A30:B30"/>
    <mergeCell ref="C30:D30"/>
    <mergeCell ref="A31:B31"/>
    <mergeCell ref="C31:D31"/>
    <mergeCell ref="A32:B32"/>
    <mergeCell ref="C32:D32"/>
    <mergeCell ref="E24:F24"/>
    <mergeCell ref="A25:B25"/>
    <mergeCell ref="C25:D25"/>
    <mergeCell ref="E25:F25"/>
    <mergeCell ref="A26:B26"/>
    <mergeCell ref="C26:D26"/>
    <mergeCell ref="E26:F26"/>
    <mergeCell ref="A27:B27"/>
    <mergeCell ref="C27:D27"/>
    <mergeCell ref="E27:F27"/>
    <mergeCell ref="E20:F20"/>
    <mergeCell ref="A21:B21"/>
    <mergeCell ref="C21:D21"/>
    <mergeCell ref="E21:F21"/>
    <mergeCell ref="A22:B22"/>
    <mergeCell ref="C22:D22"/>
    <mergeCell ref="E22:F22"/>
    <mergeCell ref="A23:B23"/>
    <mergeCell ref="C23:D23"/>
    <mergeCell ref="E23:F23"/>
    <mergeCell ref="E16:F16"/>
    <mergeCell ref="A17:B17"/>
    <mergeCell ref="C17:D17"/>
    <mergeCell ref="E17:F17"/>
    <mergeCell ref="A18:B18"/>
    <mergeCell ref="C18:D18"/>
    <mergeCell ref="E18:F18"/>
    <mergeCell ref="A19:B19"/>
    <mergeCell ref="C19:D19"/>
    <mergeCell ref="E19:F19"/>
    <mergeCell ref="C7:D7"/>
    <mergeCell ref="E9:F9"/>
    <mergeCell ref="C10:D10"/>
    <mergeCell ref="E10:F10"/>
    <mergeCell ref="E13:F13"/>
    <mergeCell ref="A3:J3"/>
    <mergeCell ref="G6:H6"/>
    <mergeCell ref="E6:F6"/>
    <mergeCell ref="C6:D6"/>
    <mergeCell ref="A6:B6"/>
    <mergeCell ref="G9:H9"/>
    <mergeCell ref="G8:H8"/>
    <mergeCell ref="G7:H7"/>
    <mergeCell ref="A4:J4"/>
    <mergeCell ref="A5:J5"/>
    <mergeCell ref="A9:B9"/>
    <mergeCell ref="C9:D9"/>
    <mergeCell ref="E7:F7"/>
    <mergeCell ref="A8:B8"/>
    <mergeCell ref="C8:D8"/>
    <mergeCell ref="E8:F8"/>
    <mergeCell ref="A7:B7"/>
    <mergeCell ref="A10:B10"/>
    <mergeCell ref="E11:F11"/>
    <mergeCell ref="G48:H48"/>
    <mergeCell ref="G45:H45"/>
    <mergeCell ref="G46:H46"/>
    <mergeCell ref="G40:H40"/>
    <mergeCell ref="G41:H41"/>
    <mergeCell ref="G36:H36"/>
    <mergeCell ref="G37:H37"/>
    <mergeCell ref="G25:H25"/>
    <mergeCell ref="G22:H22"/>
    <mergeCell ref="G23:H23"/>
    <mergeCell ref="G28:H28"/>
    <mergeCell ref="G29:H29"/>
    <mergeCell ref="G26:H26"/>
    <mergeCell ref="G27:H27"/>
    <mergeCell ref="G43:H43"/>
    <mergeCell ref="G30:H30"/>
    <mergeCell ref="G31:H31"/>
    <mergeCell ref="G34:H34"/>
    <mergeCell ref="G47:H47"/>
    <mergeCell ref="G44:H44"/>
    <mergeCell ref="G42:H42"/>
    <mergeCell ref="G38:H38"/>
    <mergeCell ref="G39:H39"/>
    <mergeCell ref="E2:H2"/>
    <mergeCell ref="G35:H35"/>
    <mergeCell ref="G32:H32"/>
    <mergeCell ref="G33:H33"/>
    <mergeCell ref="G24:H24"/>
    <mergeCell ref="G16:H16"/>
    <mergeCell ref="G17:H17"/>
    <mergeCell ref="G14:H14"/>
    <mergeCell ref="G15:H15"/>
    <mergeCell ref="G20:H20"/>
    <mergeCell ref="G21:H21"/>
    <mergeCell ref="G18:H18"/>
    <mergeCell ref="G19:H19"/>
    <mergeCell ref="G12:H12"/>
    <mergeCell ref="G13:H13"/>
    <mergeCell ref="G10:H10"/>
    <mergeCell ref="E30:F30"/>
    <mergeCell ref="E31:F31"/>
    <mergeCell ref="E32:F32"/>
    <mergeCell ref="E12:F12"/>
    <mergeCell ref="E14:F14"/>
    <mergeCell ref="G11:H11"/>
    <mergeCell ref="E35:F35"/>
    <mergeCell ref="E15:F15"/>
    <mergeCell ref="A12:B12"/>
    <mergeCell ref="C12:D12"/>
    <mergeCell ref="A11:B11"/>
    <mergeCell ref="C11:D11"/>
    <mergeCell ref="A14:B14"/>
    <mergeCell ref="C14:D14"/>
    <mergeCell ref="A13:B13"/>
    <mergeCell ref="C13:D13"/>
    <mergeCell ref="A33:B33"/>
    <mergeCell ref="C33:D33"/>
    <mergeCell ref="A15:B15"/>
    <mergeCell ref="C15:D15"/>
    <mergeCell ref="A16:B16"/>
    <mergeCell ref="C16:D16"/>
    <mergeCell ref="A20:B20"/>
    <mergeCell ref="C20:D20"/>
    <mergeCell ref="A24:B24"/>
    <mergeCell ref="C24:D24"/>
    <mergeCell ref="A28:B28"/>
    <mergeCell ref="C28:D28"/>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90">
    <pageSetUpPr fitToPage="1"/>
  </sheetPr>
  <dimension ref="A1:I46"/>
  <sheetViews>
    <sheetView workbookViewId="0">
      <selection activeCell="A6" sqref="A6:D6"/>
    </sheetView>
  </sheetViews>
  <sheetFormatPr defaultRowHeight="12.5" x14ac:dyDescent="0.25"/>
  <cols>
    <col min="4" max="4" width="19.26953125" customWidth="1"/>
    <col min="6" max="6" width="7.26953125" customWidth="1"/>
    <col min="7" max="7" width="10.7265625" customWidth="1"/>
    <col min="8" max="8" width="7.26953125" customWidth="1"/>
    <col min="9" max="9" width="18.7265625" customWidth="1"/>
  </cols>
  <sheetData>
    <row r="1" spans="1:9" x14ac:dyDescent="0.25">
      <c r="A1" s="619">
        <f>Title!B12</f>
        <v>0</v>
      </c>
      <c r="B1" s="2"/>
      <c r="C1" s="2"/>
      <c r="D1" s="2"/>
      <c r="E1" s="2"/>
      <c r="F1" s="2"/>
      <c r="G1" s="2"/>
      <c r="I1" s="164" t="str">
        <f>'82'!H1</f>
        <v>For The Year Ended</v>
      </c>
    </row>
    <row r="2" spans="1:9" ht="13" thickBot="1" x14ac:dyDescent="0.3">
      <c r="A2" t="s">
        <v>8</v>
      </c>
      <c r="B2" s="2"/>
      <c r="C2" s="2"/>
      <c r="D2" s="2"/>
      <c r="E2" s="2"/>
      <c r="F2" s="2"/>
      <c r="G2" s="2"/>
      <c r="I2" s="165">
        <f>'41'!H2</f>
        <v>45657</v>
      </c>
    </row>
    <row r="3" spans="1:9" ht="13" x14ac:dyDescent="0.3">
      <c r="A3" s="895" t="s">
        <v>1981</v>
      </c>
      <c r="B3" s="895"/>
      <c r="C3" s="895"/>
      <c r="D3" s="895"/>
      <c r="E3" s="895"/>
      <c r="F3" s="895"/>
      <c r="G3" s="895"/>
      <c r="H3" s="895"/>
      <c r="I3" s="895"/>
    </row>
    <row r="4" spans="1:9" ht="13.5" thickBot="1" x14ac:dyDescent="0.35">
      <c r="A4" s="1464"/>
      <c r="B4" s="1464"/>
      <c r="C4" s="1464"/>
      <c r="D4" s="1464"/>
      <c r="E4" s="1464"/>
      <c r="F4" s="1464"/>
      <c r="G4" s="1464"/>
      <c r="H4" s="1464"/>
      <c r="I4" s="1464"/>
    </row>
    <row r="5" spans="1:9" ht="26.25" customHeight="1" thickBot="1" x14ac:dyDescent="0.3">
      <c r="A5" s="1294" t="s">
        <v>2115</v>
      </c>
      <c r="B5" s="1295"/>
      <c r="C5" s="1295"/>
      <c r="D5" s="1295"/>
      <c r="E5" s="1297" t="s">
        <v>1125</v>
      </c>
      <c r="F5" s="1296"/>
      <c r="G5" s="1295" t="s">
        <v>1751</v>
      </c>
      <c r="H5" s="1296"/>
      <c r="I5" s="168" t="s">
        <v>1750</v>
      </c>
    </row>
    <row r="6" spans="1:9" ht="16.149999999999999" customHeight="1" x14ac:dyDescent="0.3">
      <c r="A6" s="1883" t="s">
        <v>576</v>
      </c>
      <c r="B6" s="891"/>
      <c r="C6" s="891"/>
      <c r="D6" s="891"/>
      <c r="E6" s="1884"/>
      <c r="F6" s="1885"/>
      <c r="G6" s="1886"/>
      <c r="H6" s="1887"/>
      <c r="I6" s="549"/>
    </row>
    <row r="7" spans="1:9" ht="16.149999999999999" customHeight="1" x14ac:dyDescent="0.25">
      <c r="A7" s="1862" t="s">
        <v>575</v>
      </c>
      <c r="B7" s="1126"/>
      <c r="C7" s="1126"/>
      <c r="D7" s="906"/>
      <c r="E7" s="1259">
        <f>SUM('90'!A7:J7)+G7+I7</f>
        <v>0</v>
      </c>
      <c r="F7" s="1387"/>
      <c r="G7" s="1191"/>
      <c r="H7" s="1192"/>
      <c r="I7" s="542"/>
    </row>
    <row r="8" spans="1:9" ht="16.149999999999999" customHeight="1" x14ac:dyDescent="0.25">
      <c r="A8" s="1858" t="s">
        <v>577</v>
      </c>
      <c r="B8" s="981"/>
      <c r="C8" s="981"/>
      <c r="D8" s="981"/>
      <c r="E8" s="1259">
        <f>SUM('90'!A8:J8)+G8+I8</f>
        <v>0</v>
      </c>
      <c r="F8" s="1387"/>
      <c r="G8" s="1191"/>
      <c r="H8" s="1192"/>
      <c r="I8" s="542"/>
    </row>
    <row r="9" spans="1:9" ht="16.149999999999999" customHeight="1" x14ac:dyDescent="0.25">
      <c r="A9" s="1862" t="s">
        <v>1138</v>
      </c>
      <c r="B9" s="1126"/>
      <c r="C9" s="1126"/>
      <c r="D9" s="906"/>
      <c r="E9" s="1259">
        <f>SUM('90'!A9:J9)+G9+I9</f>
        <v>0</v>
      </c>
      <c r="F9" s="1387"/>
      <c r="G9" s="1191"/>
      <c r="H9" s="1192"/>
      <c r="I9" s="542"/>
    </row>
    <row r="10" spans="1:9" ht="16.149999999999999" customHeight="1" x14ac:dyDescent="0.25">
      <c r="A10" s="1858" t="s">
        <v>1139</v>
      </c>
      <c r="B10" s="981"/>
      <c r="C10" s="981"/>
      <c r="D10" s="981"/>
      <c r="E10" s="1259">
        <f>SUM('90'!A10:J10)+G10+I10</f>
        <v>0</v>
      </c>
      <c r="F10" s="1387"/>
      <c r="G10" s="1191"/>
      <c r="H10" s="1192"/>
      <c r="I10" s="542"/>
    </row>
    <row r="11" spans="1:9" ht="16.149999999999999" customHeight="1" x14ac:dyDescent="0.25">
      <c r="A11" s="1862" t="s">
        <v>1140</v>
      </c>
      <c r="B11" s="1126"/>
      <c r="C11" s="1126"/>
      <c r="D11" s="906"/>
      <c r="E11" s="1259">
        <f>SUM('90'!A11:J11)+G11+I11</f>
        <v>0</v>
      </c>
      <c r="F11" s="1387"/>
      <c r="G11" s="1191"/>
      <c r="H11" s="1192"/>
      <c r="I11" s="542"/>
    </row>
    <row r="12" spans="1:9" ht="16.149999999999999" customHeight="1" x14ac:dyDescent="0.25">
      <c r="A12" s="1865" t="s">
        <v>1977</v>
      </c>
      <c r="B12" s="1126"/>
      <c r="C12" s="1126"/>
      <c r="D12" s="906"/>
      <c r="E12" s="1259">
        <f>SUM('90'!A12:J12)+G12+I12</f>
        <v>0</v>
      </c>
      <c r="F12" s="1387"/>
      <c r="G12" s="1191"/>
      <c r="H12" s="1192"/>
      <c r="I12" s="542"/>
    </row>
    <row r="13" spans="1:9" ht="16.149999999999999" customHeight="1" x14ac:dyDescent="0.25">
      <c r="A13" s="1858" t="s">
        <v>578</v>
      </c>
      <c r="B13" s="981"/>
      <c r="C13" s="981"/>
      <c r="D13" s="981"/>
      <c r="E13" s="1259">
        <f>SUM('90'!A13:J13)+G13+I13</f>
        <v>0</v>
      </c>
      <c r="F13" s="1387"/>
      <c r="G13" s="1191"/>
      <c r="H13" s="1192"/>
      <c r="I13" s="542"/>
    </row>
    <row r="14" spans="1:9" ht="16.149999999999999" customHeight="1" x14ac:dyDescent="0.25">
      <c r="A14" s="1862" t="s">
        <v>579</v>
      </c>
      <c r="B14" s="1126"/>
      <c r="C14" s="1126"/>
      <c r="D14" s="906"/>
      <c r="E14" s="1259">
        <f>SUM('90'!A14:J14)+G14+I14</f>
        <v>0</v>
      </c>
      <c r="F14" s="1387"/>
      <c r="G14" s="1191"/>
      <c r="H14" s="1192"/>
      <c r="I14" s="542"/>
    </row>
    <row r="15" spans="1:9" ht="16.149999999999999" customHeight="1" x14ac:dyDescent="0.25">
      <c r="A15" s="1858" t="s">
        <v>589</v>
      </c>
      <c r="B15" s="981"/>
      <c r="C15" s="981"/>
      <c r="D15" s="981"/>
      <c r="E15" s="1259">
        <f>SUM('90'!A15:J15)+G15+I15</f>
        <v>0</v>
      </c>
      <c r="F15" s="1387"/>
      <c r="G15" s="1191"/>
      <c r="H15" s="1192"/>
      <c r="I15" s="542"/>
    </row>
    <row r="16" spans="1:9" ht="16.149999999999999" customHeight="1" x14ac:dyDescent="0.25">
      <c r="A16" s="1862" t="s">
        <v>590</v>
      </c>
      <c r="B16" s="1126"/>
      <c r="C16" s="1126"/>
      <c r="D16" s="906"/>
      <c r="E16" s="1259">
        <f>SUM('90'!A16:J16)+G16+I16</f>
        <v>0</v>
      </c>
      <c r="F16" s="1387"/>
      <c r="G16" s="1191"/>
      <c r="H16" s="1192"/>
      <c r="I16" s="542"/>
    </row>
    <row r="17" spans="1:9" ht="16.149999999999999" customHeight="1" x14ac:dyDescent="0.25">
      <c r="A17" s="1858" t="s">
        <v>1127</v>
      </c>
      <c r="B17" s="981"/>
      <c r="C17" s="981"/>
      <c r="D17" s="981"/>
      <c r="E17" s="1259">
        <f>SUM('90'!A17:J17)+G17+I17</f>
        <v>0</v>
      </c>
      <c r="F17" s="1387"/>
      <c r="G17" s="1191"/>
      <c r="H17" s="1192"/>
      <c r="I17" s="542"/>
    </row>
    <row r="18" spans="1:9" ht="16.149999999999999" customHeight="1" x14ac:dyDescent="0.25">
      <c r="A18" s="1862" t="s">
        <v>360</v>
      </c>
      <c r="B18" s="1126"/>
      <c r="C18" s="1126"/>
      <c r="D18" s="906"/>
      <c r="E18" s="1259">
        <f>SUM('90'!A18:J18)+G18+I18</f>
        <v>0</v>
      </c>
      <c r="F18" s="1387"/>
      <c r="G18" s="1191"/>
      <c r="H18" s="1192"/>
      <c r="I18" s="542"/>
    </row>
    <row r="19" spans="1:9" ht="16.149999999999999" customHeight="1" x14ac:dyDescent="0.25">
      <c r="A19" s="1862" t="s">
        <v>591</v>
      </c>
      <c r="B19" s="1126"/>
      <c r="C19" s="1126"/>
      <c r="D19" s="906"/>
      <c r="E19" s="1259">
        <f>SUM('90'!A19:J19)+G19+I19</f>
        <v>0</v>
      </c>
      <c r="F19" s="1387"/>
      <c r="G19" s="1191"/>
      <c r="H19" s="1192"/>
      <c r="I19" s="542"/>
    </row>
    <row r="20" spans="1:9" ht="16.149999999999999" customHeight="1" x14ac:dyDescent="0.25">
      <c r="A20" s="1862" t="s">
        <v>1331</v>
      </c>
      <c r="B20" s="1126"/>
      <c r="C20" s="1126"/>
      <c r="D20" s="906"/>
      <c r="E20" s="1259">
        <f>SUM('90'!A20:J20)+G20+I20</f>
        <v>0</v>
      </c>
      <c r="F20" s="1387"/>
      <c r="G20" s="1191"/>
      <c r="H20" s="1192"/>
      <c r="I20" s="542"/>
    </row>
    <row r="21" spans="1:9" ht="16.149999999999999" customHeight="1" x14ac:dyDescent="0.25">
      <c r="A21" s="1862" t="s">
        <v>592</v>
      </c>
      <c r="B21" s="1126"/>
      <c r="C21" s="1126"/>
      <c r="D21" s="906"/>
      <c r="E21" s="1259">
        <f>SUM('90'!A21:J21)+G21+I21</f>
        <v>0</v>
      </c>
      <c r="F21" s="1387"/>
      <c r="G21" s="1191"/>
      <c r="H21" s="1192"/>
      <c r="I21" s="542"/>
    </row>
    <row r="22" spans="1:9" ht="16.149999999999999" customHeight="1" x14ac:dyDescent="0.25">
      <c r="A22" s="1862" t="s">
        <v>593</v>
      </c>
      <c r="B22" s="1126"/>
      <c r="C22" s="1126"/>
      <c r="D22" s="906"/>
      <c r="E22" s="1259">
        <f>SUM('90'!A22:J22)+G22+I22</f>
        <v>0</v>
      </c>
      <c r="F22" s="1387"/>
      <c r="G22" s="1191"/>
      <c r="H22" s="1192"/>
      <c r="I22" s="542"/>
    </row>
    <row r="23" spans="1:9" ht="16.149999999999999" customHeight="1" x14ac:dyDescent="0.25">
      <c r="A23" s="1862" t="s">
        <v>594</v>
      </c>
      <c r="B23" s="1126"/>
      <c r="C23" s="1126"/>
      <c r="D23" s="906"/>
      <c r="E23" s="1259">
        <f>SUM('90'!A23:J23)+G23+I23</f>
        <v>0</v>
      </c>
      <c r="F23" s="1387"/>
      <c r="G23" s="1191"/>
      <c r="H23" s="1192"/>
      <c r="I23" s="542"/>
    </row>
    <row r="24" spans="1:9" ht="16.149999999999999" customHeight="1" x14ac:dyDescent="0.25">
      <c r="A24" s="1862" t="s">
        <v>595</v>
      </c>
      <c r="B24" s="1126"/>
      <c r="C24" s="1126"/>
      <c r="D24" s="906"/>
      <c r="E24" s="1259">
        <f>SUM('90'!A24:J24)+G24+I24</f>
        <v>0</v>
      </c>
      <c r="F24" s="1387"/>
      <c r="G24" s="1191"/>
      <c r="H24" s="1192"/>
      <c r="I24" s="542"/>
    </row>
    <row r="25" spans="1:9" ht="16.149999999999999" customHeight="1" thickBot="1" x14ac:dyDescent="0.3">
      <c r="A25" s="1878"/>
      <c r="B25" s="1167"/>
      <c r="C25" s="1167"/>
      <c r="D25" s="1167"/>
      <c r="E25" s="1879"/>
      <c r="F25" s="1880"/>
      <c r="G25" s="1523"/>
      <c r="H25" s="1524"/>
      <c r="I25" s="545"/>
    </row>
    <row r="26" spans="1:9" ht="16.149999999999999" customHeight="1" x14ac:dyDescent="0.3">
      <c r="A26" s="1877" t="s">
        <v>1202</v>
      </c>
      <c r="B26" s="1465"/>
      <c r="C26" s="1465"/>
      <c r="D26" s="1465"/>
      <c r="E26" s="1875"/>
      <c r="F26" s="1876"/>
      <c r="G26" s="1205"/>
      <c r="H26" s="1206"/>
      <c r="I26" s="541"/>
    </row>
    <row r="27" spans="1:9" ht="16.149999999999999" customHeight="1" x14ac:dyDescent="0.25">
      <c r="A27" s="1862" t="s">
        <v>596</v>
      </c>
      <c r="B27" s="1126"/>
      <c r="C27" s="1126"/>
      <c r="D27" s="906"/>
      <c r="E27" s="1259">
        <f>SUM('90'!A27:J27)+G27+I27</f>
        <v>0</v>
      </c>
      <c r="F27" s="1387"/>
      <c r="G27" s="1191"/>
      <c r="H27" s="1192"/>
      <c r="I27" s="542"/>
    </row>
    <row r="28" spans="1:9" ht="16.149999999999999" customHeight="1" x14ac:dyDescent="0.25">
      <c r="A28" s="1858" t="s">
        <v>597</v>
      </c>
      <c r="B28" s="981"/>
      <c r="C28" s="981"/>
      <c r="D28" s="981"/>
      <c r="E28" s="1259">
        <f>SUM('90'!A28:J28)+G28+I28</f>
        <v>0</v>
      </c>
      <c r="F28" s="1387"/>
      <c r="G28" s="1191"/>
      <c r="H28" s="1192"/>
      <c r="I28" s="542"/>
    </row>
    <row r="29" spans="1:9" ht="16.149999999999999" customHeight="1" x14ac:dyDescent="0.25">
      <c r="A29" s="1862" t="s">
        <v>598</v>
      </c>
      <c r="B29" s="1126"/>
      <c r="C29" s="1126"/>
      <c r="D29" s="906"/>
      <c r="E29" s="1259">
        <f>SUM('90'!A29:J29)+G29+I29</f>
        <v>0</v>
      </c>
      <c r="F29" s="1387"/>
      <c r="G29" s="1191"/>
      <c r="H29" s="1192"/>
      <c r="I29" s="542"/>
    </row>
    <row r="30" spans="1:9" ht="16.149999999999999" customHeight="1" x14ac:dyDescent="0.25">
      <c r="A30" s="1862" t="s">
        <v>599</v>
      </c>
      <c r="B30" s="1126"/>
      <c r="C30" s="1126"/>
      <c r="D30" s="906"/>
      <c r="E30" s="1259">
        <f>SUM('90'!A30:J30)+G30+I30</f>
        <v>0</v>
      </c>
      <c r="F30" s="1387"/>
      <c r="G30" s="1191"/>
      <c r="H30" s="1192"/>
      <c r="I30" s="542"/>
    </row>
    <row r="31" spans="1:9" ht="16.149999999999999" customHeight="1" x14ac:dyDescent="0.25">
      <c r="A31" s="1872" t="s">
        <v>601</v>
      </c>
      <c r="B31" s="1128"/>
      <c r="C31" s="1128"/>
      <c r="D31" s="1128"/>
      <c r="E31" s="1873">
        <f>SUM('90'!A31:J31)+G31+I31</f>
        <v>0</v>
      </c>
      <c r="F31" s="1874"/>
      <c r="G31" s="1535"/>
      <c r="H31" s="1538"/>
      <c r="I31" s="1869"/>
    </row>
    <row r="32" spans="1:9" ht="16.149999999999999" customHeight="1" x14ac:dyDescent="0.25">
      <c r="A32" s="1871" t="s">
        <v>600</v>
      </c>
      <c r="B32" s="1127"/>
      <c r="C32" s="1127"/>
      <c r="D32" s="1127"/>
      <c r="E32" s="1875"/>
      <c r="F32" s="1876"/>
      <c r="G32" s="1449"/>
      <c r="H32" s="1198"/>
      <c r="I32" s="1870"/>
    </row>
    <row r="33" spans="1:9" ht="16.149999999999999" customHeight="1" x14ac:dyDescent="0.25">
      <c r="A33" s="1862" t="s">
        <v>602</v>
      </c>
      <c r="B33" s="1126"/>
      <c r="C33" s="1126"/>
      <c r="D33" s="906"/>
      <c r="E33" s="1259">
        <f>SUM('90'!A33:J33)+G33+I33</f>
        <v>0</v>
      </c>
      <c r="F33" s="1387"/>
      <c r="G33" s="1191"/>
      <c r="H33" s="1192"/>
      <c r="I33" s="542"/>
    </row>
    <row r="34" spans="1:9" ht="16.149999999999999" customHeight="1" x14ac:dyDescent="0.25">
      <c r="A34" s="1858" t="s">
        <v>603</v>
      </c>
      <c r="B34" s="981"/>
      <c r="C34" s="981"/>
      <c r="D34" s="981"/>
      <c r="E34" s="1873">
        <f>SUM('90'!A34:J34)+G34+I34</f>
        <v>0</v>
      </c>
      <c r="F34" s="1874"/>
      <c r="G34" s="1205"/>
      <c r="H34" s="1206"/>
      <c r="I34" s="1882"/>
    </row>
    <row r="35" spans="1:9" ht="16.149999999999999" customHeight="1" x14ac:dyDescent="0.25">
      <c r="A35" s="1858" t="s">
        <v>604</v>
      </c>
      <c r="B35" s="981"/>
      <c r="C35" s="981"/>
      <c r="D35" s="981"/>
      <c r="E35" s="1875"/>
      <c r="F35" s="1876"/>
      <c r="G35" s="1205"/>
      <c r="H35" s="1206"/>
      <c r="I35" s="1882"/>
    </row>
    <row r="36" spans="1:9" ht="16.149999999999999" customHeight="1" x14ac:dyDescent="0.25">
      <c r="A36" s="1865" t="s">
        <v>1982</v>
      </c>
      <c r="B36" s="1126"/>
      <c r="C36" s="1126"/>
      <c r="D36" s="906"/>
      <c r="E36" s="1259">
        <f>SUM('90'!A36:J36)+G36+I36</f>
        <v>0</v>
      </c>
      <c r="F36" s="1387"/>
      <c r="G36" s="1191"/>
      <c r="H36" s="1192"/>
      <c r="I36" s="542"/>
    </row>
    <row r="37" spans="1:9" ht="16.149999999999999" customHeight="1" thickBot="1" x14ac:dyDescent="0.3">
      <c r="A37" s="1878"/>
      <c r="B37" s="1167"/>
      <c r="C37" s="1167"/>
      <c r="D37" s="1167"/>
      <c r="E37" s="1879"/>
      <c r="F37" s="1880"/>
      <c r="G37" s="1523"/>
      <c r="H37" s="1524"/>
      <c r="I37" s="543"/>
    </row>
    <row r="38" spans="1:9" ht="16.149999999999999" customHeight="1" x14ac:dyDescent="0.3">
      <c r="A38" s="1881" t="s">
        <v>605</v>
      </c>
      <c r="B38" s="1643"/>
      <c r="C38" s="1643"/>
      <c r="D38" s="1738"/>
      <c r="E38" s="1875"/>
      <c r="F38" s="1876"/>
      <c r="G38" s="1253"/>
      <c r="H38" s="1253"/>
      <c r="I38" s="541"/>
    </row>
    <row r="39" spans="1:9" ht="16.149999999999999" customHeight="1" x14ac:dyDescent="0.25">
      <c r="A39" s="1862" t="s">
        <v>606</v>
      </c>
      <c r="B39" s="1126"/>
      <c r="C39" s="1126"/>
      <c r="D39" s="906"/>
      <c r="E39" s="1259">
        <f>SUM('90'!A39:J39)+G39+I39</f>
        <v>0</v>
      </c>
      <c r="F39" s="1387"/>
      <c r="G39" s="1254"/>
      <c r="H39" s="1254"/>
      <c r="I39" s="542"/>
    </row>
    <row r="40" spans="1:9" ht="16.149999999999999" customHeight="1" x14ac:dyDescent="0.25">
      <c r="A40" s="1858" t="s">
        <v>607</v>
      </c>
      <c r="B40" s="981"/>
      <c r="C40" s="981"/>
      <c r="D40" s="981"/>
      <c r="E40" s="1259">
        <f>SUM('90'!A40:J40)+G40+I40</f>
        <v>0</v>
      </c>
      <c r="F40" s="1387"/>
      <c r="G40" s="1254"/>
      <c r="H40" s="1254"/>
      <c r="I40" s="542"/>
    </row>
    <row r="41" spans="1:9" ht="16.149999999999999" customHeight="1" x14ac:dyDescent="0.25">
      <c r="A41" s="1862" t="s">
        <v>608</v>
      </c>
      <c r="B41" s="1126"/>
      <c r="C41" s="1126"/>
      <c r="D41" s="906"/>
      <c r="E41" s="1259">
        <f>SUM('90'!A41:J41)+G41+I41</f>
        <v>0</v>
      </c>
      <c r="F41" s="1387"/>
      <c r="G41" s="1254"/>
      <c r="H41" s="1254"/>
      <c r="I41" s="542"/>
    </row>
    <row r="42" spans="1:9" ht="16.149999999999999" customHeight="1" x14ac:dyDescent="0.25">
      <c r="A42" s="1858" t="s">
        <v>609</v>
      </c>
      <c r="B42" s="981"/>
      <c r="C42" s="981"/>
      <c r="D42" s="981"/>
      <c r="E42" s="1259">
        <f>SUM('90'!A42:J42)+G42+I42</f>
        <v>0</v>
      </c>
      <c r="F42" s="1387"/>
      <c r="G42" s="1254"/>
      <c r="H42" s="1254"/>
      <c r="I42" s="542"/>
    </row>
    <row r="43" spans="1:9" ht="16.149999999999999" customHeight="1" x14ac:dyDescent="0.25">
      <c r="A43" s="1872"/>
      <c r="B43" s="1128"/>
      <c r="C43" s="1128"/>
      <c r="D43" s="1129"/>
      <c r="E43" s="1376"/>
      <c r="F43" s="1378"/>
      <c r="G43" s="1254"/>
      <c r="H43" s="1254"/>
      <c r="I43" s="542"/>
    </row>
    <row r="44" spans="1:9" ht="16.149999999999999" customHeight="1" x14ac:dyDescent="0.25">
      <c r="A44" s="1862"/>
      <c r="B44" s="1126"/>
      <c r="C44" s="1126"/>
      <c r="D44" s="906"/>
      <c r="E44" s="1376"/>
      <c r="F44" s="1378"/>
      <c r="G44" s="1254"/>
      <c r="H44" s="1254"/>
      <c r="I44" s="542"/>
    </row>
    <row r="45" spans="1:9" ht="16.149999999999999" customHeight="1" x14ac:dyDescent="0.25">
      <c r="A45" s="1871"/>
      <c r="B45" s="1127"/>
      <c r="C45" s="1127"/>
      <c r="D45" s="908"/>
      <c r="E45" s="1376"/>
      <c r="F45" s="1378"/>
      <c r="G45" s="1254"/>
      <c r="H45" s="1254"/>
      <c r="I45" s="542"/>
    </row>
    <row r="46" spans="1:9" ht="13" thickBot="1" x14ac:dyDescent="0.3">
      <c r="A46" s="1878"/>
      <c r="B46" s="1167"/>
      <c r="C46" s="1167"/>
      <c r="D46" s="1168"/>
      <c r="E46" s="1501"/>
      <c r="F46" s="1502"/>
      <c r="G46" s="1554"/>
      <c r="H46" s="1554"/>
      <c r="I46" s="550"/>
    </row>
  </sheetData>
  <mergeCells count="126">
    <mergeCell ref="A4:I4"/>
    <mergeCell ref="A6:D6"/>
    <mergeCell ref="E6:F6"/>
    <mergeCell ref="G6:H6"/>
    <mergeCell ref="A5:D5"/>
    <mergeCell ref="E5:F5"/>
    <mergeCell ref="G5:H5"/>
    <mergeCell ref="A9:D9"/>
    <mergeCell ref="E9:F9"/>
    <mergeCell ref="G9:H9"/>
    <mergeCell ref="A8:D8"/>
    <mergeCell ref="E8:F8"/>
    <mergeCell ref="G8:H8"/>
    <mergeCell ref="A7:D7"/>
    <mergeCell ref="E7:F7"/>
    <mergeCell ref="G7:H7"/>
    <mergeCell ref="A12:D12"/>
    <mergeCell ref="E12:F12"/>
    <mergeCell ref="G12:H12"/>
    <mergeCell ref="A11:D11"/>
    <mergeCell ref="E11:F11"/>
    <mergeCell ref="G11:H11"/>
    <mergeCell ref="A10:D10"/>
    <mergeCell ref="E10:F10"/>
    <mergeCell ref="G10:H10"/>
    <mergeCell ref="A15:D15"/>
    <mergeCell ref="E15:F15"/>
    <mergeCell ref="G15:H15"/>
    <mergeCell ref="A14:D14"/>
    <mergeCell ref="E14:F14"/>
    <mergeCell ref="G14:H14"/>
    <mergeCell ref="A13:D13"/>
    <mergeCell ref="E13:F13"/>
    <mergeCell ref="G13:H13"/>
    <mergeCell ref="A18:D18"/>
    <mergeCell ref="E18:F18"/>
    <mergeCell ref="G18:H18"/>
    <mergeCell ref="A17:D17"/>
    <mergeCell ref="E17:F17"/>
    <mergeCell ref="G17:H17"/>
    <mergeCell ref="A16:D16"/>
    <mergeCell ref="E16:F16"/>
    <mergeCell ref="G16:H16"/>
    <mergeCell ref="A21:D21"/>
    <mergeCell ref="E21:F21"/>
    <mergeCell ref="G21:H21"/>
    <mergeCell ref="A20:D20"/>
    <mergeCell ref="E20:F20"/>
    <mergeCell ref="G20:H20"/>
    <mergeCell ref="A19:D19"/>
    <mergeCell ref="E19:F19"/>
    <mergeCell ref="G19:H19"/>
    <mergeCell ref="A24:D24"/>
    <mergeCell ref="E24:F24"/>
    <mergeCell ref="G24:H24"/>
    <mergeCell ref="A23:D23"/>
    <mergeCell ref="E23:F23"/>
    <mergeCell ref="G23:H23"/>
    <mergeCell ref="A22:D22"/>
    <mergeCell ref="E22:F22"/>
    <mergeCell ref="G22:H22"/>
    <mergeCell ref="I34:I35"/>
    <mergeCell ref="A34:D34"/>
    <mergeCell ref="A33:D33"/>
    <mergeCell ref="E33:F33"/>
    <mergeCell ref="G33:H33"/>
    <mergeCell ref="A36:D36"/>
    <mergeCell ref="E36:F36"/>
    <mergeCell ref="G36:H36"/>
    <mergeCell ref="A35:D35"/>
    <mergeCell ref="E34:F35"/>
    <mergeCell ref="A40:D40"/>
    <mergeCell ref="E40:F40"/>
    <mergeCell ref="G40:H40"/>
    <mergeCell ref="A39:D39"/>
    <mergeCell ref="E39:F39"/>
    <mergeCell ref="G39:H39"/>
    <mergeCell ref="G34:H35"/>
    <mergeCell ref="A38:D38"/>
    <mergeCell ref="E38:F38"/>
    <mergeCell ref="G38:H38"/>
    <mergeCell ref="A37:D37"/>
    <mergeCell ref="E37:F37"/>
    <mergeCell ref="G37:H37"/>
    <mergeCell ref="A43:D43"/>
    <mergeCell ref="E43:F43"/>
    <mergeCell ref="G43:H43"/>
    <mergeCell ref="A42:D42"/>
    <mergeCell ref="E42:F42"/>
    <mergeCell ref="G42:H42"/>
    <mergeCell ref="A41:D41"/>
    <mergeCell ref="E41:F41"/>
    <mergeCell ref="G41:H41"/>
    <mergeCell ref="A46:D46"/>
    <mergeCell ref="E46:F46"/>
    <mergeCell ref="G46:H46"/>
    <mergeCell ref="A45:D45"/>
    <mergeCell ref="E45:F45"/>
    <mergeCell ref="G45:H45"/>
    <mergeCell ref="A44:D44"/>
    <mergeCell ref="E44:F44"/>
    <mergeCell ref="G44:H44"/>
    <mergeCell ref="I31:I32"/>
    <mergeCell ref="G30:H30"/>
    <mergeCell ref="A3:I3"/>
    <mergeCell ref="A32:D32"/>
    <mergeCell ref="A31:D31"/>
    <mergeCell ref="A30:D30"/>
    <mergeCell ref="E30:F30"/>
    <mergeCell ref="A29:D29"/>
    <mergeCell ref="E29:F29"/>
    <mergeCell ref="E31:F32"/>
    <mergeCell ref="G31:H32"/>
    <mergeCell ref="A27:D27"/>
    <mergeCell ref="E27:F27"/>
    <mergeCell ref="G27:H27"/>
    <mergeCell ref="G29:H29"/>
    <mergeCell ref="A28:D28"/>
    <mergeCell ref="E28:F28"/>
    <mergeCell ref="G28:H28"/>
    <mergeCell ref="A26:D26"/>
    <mergeCell ref="E26:F26"/>
    <mergeCell ref="G26:H26"/>
    <mergeCell ref="A25:D25"/>
    <mergeCell ref="E25:F25"/>
    <mergeCell ref="G25:H25"/>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1">
    <pageSetUpPr fitToPage="1"/>
  </sheetPr>
  <dimension ref="A1:J202"/>
  <sheetViews>
    <sheetView workbookViewId="0">
      <selection activeCell="I5" sqref="I5:J5"/>
    </sheetView>
  </sheetViews>
  <sheetFormatPr defaultRowHeight="12.5" x14ac:dyDescent="0.25"/>
  <cols>
    <col min="2" max="2" width="8.26953125" customWidth="1"/>
    <col min="4" max="4" width="8.26953125" customWidth="1"/>
    <col min="6" max="6" width="8.26953125" customWidth="1"/>
    <col min="7" max="7" width="9" customWidth="1"/>
    <col min="8" max="8" width="8.26953125" customWidth="1"/>
    <col min="10" max="10" width="8.26953125" customWidth="1"/>
  </cols>
  <sheetData>
    <row r="1" spans="1:10" x14ac:dyDescent="0.25">
      <c r="A1" s="619">
        <f>Title!B12</f>
        <v>0</v>
      </c>
      <c r="B1" s="2"/>
      <c r="C1" s="2"/>
      <c r="D1" s="2"/>
      <c r="E1" s="2"/>
      <c r="F1" s="2"/>
      <c r="G1" s="2"/>
      <c r="H1" s="1807" t="str">
        <f>'82'!H1</f>
        <v>For The Year Ended</v>
      </c>
      <c r="I1" s="1888"/>
      <c r="J1" s="1808"/>
    </row>
    <row r="2" spans="1:10" ht="13.5" thickBot="1" x14ac:dyDescent="0.35">
      <c r="A2" t="s">
        <v>8</v>
      </c>
      <c r="B2" s="194"/>
      <c r="C2" s="194"/>
      <c r="D2" s="194"/>
      <c r="E2" s="194"/>
      <c r="F2" s="194"/>
      <c r="G2" s="194"/>
      <c r="H2" s="1855">
        <f>'82'!H2:I2</f>
        <v>45657</v>
      </c>
      <c r="I2" s="1889"/>
      <c r="J2" s="1856"/>
    </row>
    <row r="3" spans="1:10" ht="13" x14ac:dyDescent="0.3">
      <c r="A3" s="895" t="s">
        <v>1981</v>
      </c>
      <c r="B3" s="895"/>
      <c r="C3" s="895"/>
      <c r="D3" s="895"/>
      <c r="E3" s="895"/>
      <c r="F3" s="895"/>
      <c r="G3" s="895"/>
      <c r="H3" s="895"/>
      <c r="I3" s="895"/>
      <c r="J3" s="895"/>
    </row>
    <row r="4" spans="1:10" ht="13" thickBot="1" x14ac:dyDescent="0.3">
      <c r="A4" s="1509"/>
      <c r="B4" s="1509"/>
      <c r="C4" s="1509"/>
      <c r="D4" s="1509"/>
      <c r="E4" s="1509"/>
      <c r="F4" s="1509"/>
      <c r="G4" s="1509"/>
      <c r="H4" s="1509"/>
      <c r="I4" s="1509"/>
      <c r="J4" s="1509"/>
    </row>
    <row r="5" spans="1:10" ht="26.25" customHeight="1" thickBot="1" x14ac:dyDescent="0.3">
      <c r="A5" s="1297" t="s">
        <v>610</v>
      </c>
      <c r="B5" s="1296"/>
      <c r="C5" s="1297" t="s">
        <v>1335</v>
      </c>
      <c r="D5" s="1296"/>
      <c r="E5" s="1297" t="s">
        <v>1336</v>
      </c>
      <c r="F5" s="1296"/>
      <c r="G5" s="1297" t="s">
        <v>1337</v>
      </c>
      <c r="H5" s="1296"/>
      <c r="I5" s="1297" t="s">
        <v>573</v>
      </c>
      <c r="J5" s="1296"/>
    </row>
    <row r="6" spans="1:10" ht="16.149999999999999" customHeight="1" x14ac:dyDescent="0.25">
      <c r="A6" s="1886"/>
      <c r="B6" s="1887"/>
      <c r="C6" s="1886"/>
      <c r="D6" s="1887"/>
      <c r="E6" s="1886"/>
      <c r="F6" s="1887"/>
      <c r="G6" s="1886"/>
      <c r="H6" s="1887"/>
      <c r="I6" s="1886"/>
      <c r="J6" s="1887"/>
    </row>
    <row r="7" spans="1:10" ht="16.149999999999999" customHeight="1" x14ac:dyDescent="0.25">
      <c r="A7" s="1191"/>
      <c r="B7" s="1192"/>
      <c r="C7" s="1191"/>
      <c r="D7" s="1192"/>
      <c r="E7" s="1191"/>
      <c r="F7" s="1192"/>
      <c r="G7" s="1191"/>
      <c r="H7" s="1192"/>
      <c r="I7" s="1191"/>
      <c r="J7" s="1192"/>
    </row>
    <row r="8" spans="1:10" ht="16.149999999999999" customHeight="1" x14ac:dyDescent="0.25">
      <c r="A8" s="1191"/>
      <c r="B8" s="1192"/>
      <c r="C8" s="1191"/>
      <c r="D8" s="1192"/>
      <c r="E8" s="1191"/>
      <c r="F8" s="1192"/>
      <c r="G8" s="1191"/>
      <c r="H8" s="1192"/>
      <c r="I8" s="1191"/>
      <c r="J8" s="1192"/>
    </row>
    <row r="9" spans="1:10" ht="16.149999999999999" customHeight="1" x14ac:dyDescent="0.25">
      <c r="A9" s="1191"/>
      <c r="B9" s="1192"/>
      <c r="C9" s="1191"/>
      <c r="D9" s="1192"/>
      <c r="E9" s="1191"/>
      <c r="F9" s="1192"/>
      <c r="G9" s="1191"/>
      <c r="H9" s="1192"/>
      <c r="I9" s="1191"/>
      <c r="J9" s="1192"/>
    </row>
    <row r="10" spans="1:10" ht="16.149999999999999" customHeight="1" x14ac:dyDescent="0.25">
      <c r="A10" s="1191"/>
      <c r="B10" s="1192"/>
      <c r="C10" s="1191"/>
      <c r="D10" s="1192"/>
      <c r="E10" s="1191"/>
      <c r="F10" s="1192"/>
      <c r="G10" s="1191"/>
      <c r="H10" s="1192"/>
      <c r="I10" s="1191"/>
      <c r="J10" s="1192"/>
    </row>
    <row r="11" spans="1:10" ht="16.149999999999999" customHeight="1" x14ac:dyDescent="0.25">
      <c r="A11" s="1191"/>
      <c r="B11" s="1192"/>
      <c r="C11" s="1191"/>
      <c r="D11" s="1192"/>
      <c r="E11" s="1191"/>
      <c r="F11" s="1192"/>
      <c r="G11" s="1191"/>
      <c r="H11" s="1192"/>
      <c r="I11" s="1191"/>
      <c r="J11" s="1192"/>
    </row>
    <row r="12" spans="1:10" ht="16.149999999999999" customHeight="1" x14ac:dyDescent="0.25">
      <c r="A12" s="1191"/>
      <c r="B12" s="1192"/>
      <c r="C12" s="1191"/>
      <c r="D12" s="1192"/>
      <c r="E12" s="1191"/>
      <c r="F12" s="1192"/>
      <c r="G12" s="1191"/>
      <c r="H12" s="1192"/>
      <c r="I12" s="1191"/>
      <c r="J12" s="1192"/>
    </row>
    <row r="13" spans="1:10" ht="16.149999999999999" customHeight="1" x14ac:dyDescent="0.25">
      <c r="A13" s="1191"/>
      <c r="B13" s="1192"/>
      <c r="C13" s="1191"/>
      <c r="D13" s="1192"/>
      <c r="E13" s="1191"/>
      <c r="F13" s="1192"/>
      <c r="G13" s="1191"/>
      <c r="H13" s="1192"/>
      <c r="I13" s="1191"/>
      <c r="J13" s="1192"/>
    </row>
    <row r="14" spans="1:10" ht="16.149999999999999" customHeight="1" x14ac:dyDescent="0.25">
      <c r="A14" s="1191"/>
      <c r="B14" s="1192"/>
      <c r="C14" s="1191"/>
      <c r="D14" s="1192"/>
      <c r="E14" s="1191"/>
      <c r="F14" s="1192"/>
      <c r="G14" s="1191"/>
      <c r="H14" s="1192"/>
      <c r="I14" s="1191"/>
      <c r="J14" s="1192"/>
    </row>
    <row r="15" spans="1:10" ht="16.149999999999999" customHeight="1" x14ac:dyDescent="0.25">
      <c r="A15" s="1191"/>
      <c r="B15" s="1192"/>
      <c r="C15" s="1191"/>
      <c r="D15" s="1192"/>
      <c r="E15" s="1191"/>
      <c r="F15" s="1192"/>
      <c r="G15" s="1191"/>
      <c r="H15" s="1192"/>
      <c r="I15" s="1191"/>
      <c r="J15" s="1192"/>
    </row>
    <row r="16" spans="1:10" ht="16.149999999999999" customHeight="1" x14ac:dyDescent="0.25">
      <c r="A16" s="1191"/>
      <c r="B16" s="1192"/>
      <c r="C16" s="1191"/>
      <c r="D16" s="1192"/>
      <c r="E16" s="1191"/>
      <c r="F16" s="1192"/>
      <c r="G16" s="1191"/>
      <c r="H16" s="1192"/>
      <c r="I16" s="1191"/>
      <c r="J16" s="1192"/>
    </row>
    <row r="17" spans="1:10" ht="16.149999999999999" customHeight="1" x14ac:dyDescent="0.25">
      <c r="A17" s="1191"/>
      <c r="B17" s="1192"/>
      <c r="C17" s="1191"/>
      <c r="D17" s="1192"/>
      <c r="E17" s="1191"/>
      <c r="F17" s="1192"/>
      <c r="G17" s="1191"/>
      <c r="H17" s="1192"/>
      <c r="I17" s="1191"/>
      <c r="J17" s="1192"/>
    </row>
    <row r="18" spans="1:10" ht="16.149999999999999" customHeight="1" x14ac:dyDescent="0.25">
      <c r="A18" s="1191"/>
      <c r="B18" s="1192"/>
      <c r="C18" s="1191"/>
      <c r="D18" s="1192"/>
      <c r="E18" s="1191"/>
      <c r="F18" s="1192"/>
      <c r="G18" s="1191"/>
      <c r="H18" s="1192"/>
      <c r="I18" s="1191"/>
      <c r="J18" s="1192"/>
    </row>
    <row r="19" spans="1:10" ht="16.149999999999999" customHeight="1" x14ac:dyDescent="0.25">
      <c r="A19" s="1191"/>
      <c r="B19" s="1192"/>
      <c r="C19" s="1191"/>
      <c r="D19" s="1192"/>
      <c r="E19" s="1191"/>
      <c r="F19" s="1192"/>
      <c r="G19" s="1191"/>
      <c r="H19" s="1192"/>
      <c r="I19" s="1191"/>
      <c r="J19" s="1192"/>
    </row>
    <row r="20" spans="1:10" ht="16.149999999999999" customHeight="1" x14ac:dyDescent="0.25">
      <c r="A20" s="1191"/>
      <c r="B20" s="1192"/>
      <c r="C20" s="1191"/>
      <c r="D20" s="1192"/>
      <c r="E20" s="1191"/>
      <c r="F20" s="1192"/>
      <c r="G20" s="1191"/>
      <c r="H20" s="1192"/>
      <c r="I20" s="1191"/>
      <c r="J20" s="1192"/>
    </row>
    <row r="21" spans="1:10" ht="16.149999999999999" customHeight="1" x14ac:dyDescent="0.25">
      <c r="A21" s="1191"/>
      <c r="B21" s="1192"/>
      <c r="C21" s="1191"/>
      <c r="D21" s="1192"/>
      <c r="E21" s="1191"/>
      <c r="F21" s="1192"/>
      <c r="G21" s="1191"/>
      <c r="H21" s="1192"/>
      <c r="I21" s="1191"/>
      <c r="J21" s="1192"/>
    </row>
    <row r="22" spans="1:10" ht="16.149999999999999" customHeight="1" x14ac:dyDescent="0.25">
      <c r="A22" s="1191"/>
      <c r="B22" s="1192"/>
      <c r="C22" s="1191"/>
      <c r="D22" s="1192"/>
      <c r="E22" s="1191"/>
      <c r="F22" s="1192"/>
      <c r="G22" s="1191"/>
      <c r="H22" s="1192"/>
      <c r="I22" s="1191"/>
      <c r="J22" s="1192"/>
    </row>
    <row r="23" spans="1:10" ht="16.149999999999999" customHeight="1" x14ac:dyDescent="0.25">
      <c r="A23" s="1191"/>
      <c r="B23" s="1192"/>
      <c r="C23" s="1191"/>
      <c r="D23" s="1192"/>
      <c r="E23" s="1191"/>
      <c r="F23" s="1192"/>
      <c r="G23" s="1191"/>
      <c r="H23" s="1192"/>
      <c r="I23" s="1191"/>
      <c r="J23" s="1192"/>
    </row>
    <row r="24" spans="1:10" ht="16.149999999999999" customHeight="1" x14ac:dyDescent="0.25">
      <c r="A24" s="1191"/>
      <c r="B24" s="1192"/>
      <c r="C24" s="1191"/>
      <c r="D24" s="1192"/>
      <c r="E24" s="1191"/>
      <c r="F24" s="1192"/>
      <c r="G24" s="1191"/>
      <c r="H24" s="1192"/>
      <c r="I24" s="1191"/>
      <c r="J24" s="1192"/>
    </row>
    <row r="25" spans="1:10" ht="16.149999999999999" customHeight="1" thickBot="1" x14ac:dyDescent="0.3">
      <c r="A25" s="1523"/>
      <c r="B25" s="1524"/>
      <c r="C25" s="1523"/>
      <c r="D25" s="1524"/>
      <c r="E25" s="1523"/>
      <c r="F25" s="1524"/>
      <c r="G25" s="1523"/>
      <c r="H25" s="1524"/>
      <c r="I25" s="1523"/>
      <c r="J25" s="1524"/>
    </row>
    <row r="26" spans="1:10" ht="16.149999999999999" customHeight="1" x14ac:dyDescent="0.25">
      <c r="A26" s="1205"/>
      <c r="B26" s="1206"/>
      <c r="C26" s="1205"/>
      <c r="D26" s="1206"/>
      <c r="E26" s="1205"/>
      <c r="F26" s="1206"/>
      <c r="G26" s="1205"/>
      <c r="H26" s="1206"/>
      <c r="I26" s="1205"/>
      <c r="J26" s="1206"/>
    </row>
    <row r="27" spans="1:10" ht="16.149999999999999" customHeight="1" x14ac:dyDescent="0.25">
      <c r="A27" s="1191"/>
      <c r="B27" s="1192"/>
      <c r="C27" s="1191"/>
      <c r="D27" s="1192"/>
      <c r="E27" s="1191"/>
      <c r="F27" s="1192"/>
      <c r="G27" s="1191"/>
      <c r="H27" s="1192"/>
      <c r="I27" s="1191"/>
      <c r="J27" s="1192"/>
    </row>
    <row r="28" spans="1:10" ht="16.149999999999999" customHeight="1" x14ac:dyDescent="0.25">
      <c r="A28" s="1191"/>
      <c r="B28" s="1192"/>
      <c r="C28" s="1191"/>
      <c r="D28" s="1192"/>
      <c r="E28" s="1191"/>
      <c r="F28" s="1192"/>
      <c r="G28" s="1197"/>
      <c r="H28" s="1198"/>
      <c r="I28" s="1197"/>
      <c r="J28" s="1198"/>
    </row>
    <row r="29" spans="1:10" ht="16.149999999999999" customHeight="1" x14ac:dyDescent="0.25">
      <c r="A29" s="1191"/>
      <c r="B29" s="1192"/>
      <c r="C29" s="1191"/>
      <c r="D29" s="1192"/>
      <c r="E29" s="1191"/>
      <c r="F29" s="1192"/>
      <c r="G29" s="1197"/>
      <c r="H29" s="1198"/>
      <c r="I29" s="1197"/>
      <c r="J29" s="1198"/>
    </row>
    <row r="30" spans="1:10" ht="16.149999999999999" customHeight="1" x14ac:dyDescent="0.25">
      <c r="A30" s="1191"/>
      <c r="B30" s="1192"/>
      <c r="C30" s="1191"/>
      <c r="D30" s="1192"/>
      <c r="E30" s="1191"/>
      <c r="F30" s="1192"/>
      <c r="G30" s="1197"/>
      <c r="H30" s="1198"/>
      <c r="I30" s="1197"/>
      <c r="J30" s="1198"/>
    </row>
    <row r="31" spans="1:10" ht="16.149999999999999" customHeight="1" x14ac:dyDescent="0.25">
      <c r="A31" s="1191"/>
      <c r="B31" s="1192"/>
      <c r="C31" s="1191"/>
      <c r="D31" s="1192"/>
      <c r="E31" s="1191"/>
      <c r="F31" s="1192"/>
      <c r="G31" s="1197"/>
      <c r="H31" s="1198"/>
      <c r="I31" s="1197"/>
      <c r="J31" s="1198"/>
    </row>
    <row r="32" spans="1:10" ht="16.149999999999999" customHeight="1" x14ac:dyDescent="0.25">
      <c r="A32" s="1191"/>
      <c r="B32" s="1192"/>
      <c r="C32" s="1191"/>
      <c r="D32" s="1192"/>
      <c r="E32" s="1191"/>
      <c r="F32" s="1192"/>
      <c r="G32" s="1197"/>
      <c r="H32" s="1198"/>
      <c r="I32" s="1197"/>
      <c r="J32" s="1198"/>
    </row>
    <row r="33" spans="1:10" ht="16.149999999999999" customHeight="1" x14ac:dyDescent="0.25">
      <c r="A33" s="1205"/>
      <c r="B33" s="1206"/>
      <c r="C33" s="1205"/>
      <c r="D33" s="1206"/>
      <c r="E33" s="1205"/>
      <c r="F33" s="1206"/>
      <c r="G33" s="1197"/>
      <c r="H33" s="1198"/>
      <c r="I33" s="1197"/>
      <c r="J33" s="1198"/>
    </row>
    <row r="34" spans="1:10" ht="16.149999999999999" customHeight="1" x14ac:dyDescent="0.25">
      <c r="A34" s="1537"/>
      <c r="B34" s="1538"/>
      <c r="C34" s="1537"/>
      <c r="D34" s="1538"/>
      <c r="E34" s="1537"/>
      <c r="F34" s="1538"/>
      <c r="G34" s="1537"/>
      <c r="H34" s="1538"/>
      <c r="I34" s="1537"/>
      <c r="J34" s="1538"/>
    </row>
    <row r="35" spans="1:10" ht="16.149999999999999" customHeight="1" x14ac:dyDescent="0.25">
      <c r="A35" s="1197"/>
      <c r="B35" s="1198"/>
      <c r="C35" s="1197"/>
      <c r="D35" s="1198"/>
      <c r="E35" s="1197"/>
      <c r="F35" s="1198"/>
      <c r="G35" s="1197"/>
      <c r="H35" s="1198"/>
      <c r="I35" s="1197"/>
      <c r="J35" s="1198"/>
    </row>
    <row r="36" spans="1:10" ht="16.149999999999999" customHeight="1" x14ac:dyDescent="0.25">
      <c r="A36" s="1191"/>
      <c r="B36" s="1192"/>
      <c r="C36" s="1191"/>
      <c r="D36" s="1192"/>
      <c r="E36" s="1191"/>
      <c r="F36" s="1192"/>
      <c r="G36" s="1191"/>
      <c r="H36" s="1192"/>
      <c r="I36" s="1191"/>
      <c r="J36" s="1192"/>
    </row>
    <row r="37" spans="1:10" ht="16.149999999999999" customHeight="1" thickBot="1" x14ac:dyDescent="0.3">
      <c r="A37" s="1523"/>
      <c r="B37" s="1524"/>
      <c r="C37" s="1523"/>
      <c r="D37" s="1524"/>
      <c r="E37" s="1523"/>
      <c r="F37" s="1521"/>
      <c r="G37" s="1523"/>
      <c r="H37" s="1524"/>
      <c r="I37" s="1523"/>
      <c r="J37" s="1524"/>
    </row>
    <row r="38" spans="1:10" ht="16.149999999999999" customHeight="1" x14ac:dyDescent="0.25">
      <c r="A38" s="1205"/>
      <c r="B38" s="1206"/>
      <c r="C38" s="1253"/>
      <c r="D38" s="1206"/>
      <c r="E38" s="1253"/>
      <c r="F38" s="1253"/>
      <c r="G38" s="1205"/>
      <c r="H38" s="1206"/>
      <c r="I38" s="1205"/>
      <c r="J38" s="1206"/>
    </row>
    <row r="39" spans="1:10" ht="16.149999999999999" customHeight="1" x14ac:dyDescent="0.25">
      <c r="A39" s="1191"/>
      <c r="B39" s="1192"/>
      <c r="C39" s="1191"/>
      <c r="D39" s="1192"/>
      <c r="E39" s="1191"/>
      <c r="F39" s="1192"/>
      <c r="G39" s="1191"/>
      <c r="H39" s="1192"/>
      <c r="I39" s="1191"/>
      <c r="J39" s="1192"/>
    </row>
    <row r="40" spans="1:10" ht="16.149999999999999" customHeight="1" x14ac:dyDescent="0.25">
      <c r="A40" s="1191"/>
      <c r="B40" s="1192"/>
      <c r="C40" s="1191"/>
      <c r="D40" s="1192"/>
      <c r="E40" s="1191"/>
      <c r="F40" s="1192"/>
      <c r="G40" s="1191"/>
      <c r="H40" s="1192"/>
      <c r="I40" s="1191"/>
      <c r="J40" s="1192"/>
    </row>
    <row r="41" spans="1:10" ht="16.149999999999999" customHeight="1" x14ac:dyDescent="0.25">
      <c r="A41" s="1191"/>
      <c r="B41" s="1192"/>
      <c r="C41" s="1191"/>
      <c r="D41" s="1192"/>
      <c r="E41" s="1191" t="s">
        <v>77</v>
      </c>
      <c r="F41" s="1192"/>
      <c r="G41" s="1191"/>
      <c r="H41" s="1192"/>
      <c r="I41" s="1191"/>
      <c r="J41" s="1192"/>
    </row>
    <row r="42" spans="1:10" ht="16.149999999999999" customHeight="1" x14ac:dyDescent="0.25">
      <c r="A42" s="1191"/>
      <c r="B42" s="1192"/>
      <c r="C42" s="1191"/>
      <c r="D42" s="1192"/>
      <c r="E42" s="1191"/>
      <c r="F42" s="1192"/>
      <c r="G42" s="1191"/>
      <c r="H42" s="1192"/>
      <c r="I42" s="1191"/>
      <c r="J42" s="1192"/>
    </row>
    <row r="43" spans="1:10" ht="16.149999999999999" customHeight="1" x14ac:dyDescent="0.25">
      <c r="A43" s="1191"/>
      <c r="B43" s="1192"/>
      <c r="C43" s="1191"/>
      <c r="D43" s="1192"/>
      <c r="E43" s="1191"/>
      <c r="F43" s="1192"/>
      <c r="G43" s="1191"/>
      <c r="H43" s="1192"/>
      <c r="I43" s="1191"/>
      <c r="J43" s="1192"/>
    </row>
    <row r="44" spans="1:10" ht="16.149999999999999" customHeight="1" x14ac:dyDescent="0.25">
      <c r="A44" s="1191"/>
      <c r="B44" s="1192"/>
      <c r="C44" s="1191"/>
      <c r="D44" s="1192"/>
      <c r="E44" s="1191"/>
      <c r="F44" s="1192"/>
      <c r="G44" s="1191"/>
      <c r="H44" s="1192"/>
      <c r="I44" s="1191"/>
      <c r="J44" s="1192"/>
    </row>
    <row r="45" spans="1:10" ht="16.149999999999999" customHeight="1" x14ac:dyDescent="0.25">
      <c r="A45" s="1191"/>
      <c r="B45" s="1192"/>
      <c r="C45" s="1191"/>
      <c r="D45" s="1192"/>
      <c r="E45" s="1191"/>
      <c r="F45" s="1192"/>
      <c r="G45" s="1191"/>
      <c r="H45" s="1192"/>
      <c r="I45" s="1191"/>
      <c r="J45" s="1192"/>
    </row>
    <row r="46" spans="1:10" ht="16.149999999999999" customHeight="1" thickBot="1" x14ac:dyDescent="0.3">
      <c r="A46" s="1523"/>
      <c r="B46" s="1524"/>
      <c r="C46" s="1523"/>
      <c r="D46" s="1524"/>
      <c r="E46" s="1523"/>
      <c r="F46" s="1524"/>
      <c r="G46" s="1523"/>
      <c r="H46" s="1524"/>
      <c r="I46" s="1523"/>
      <c r="J46" s="1524"/>
    </row>
    <row r="47" spans="1:10" ht="16.149999999999999" customHeight="1" x14ac:dyDescent="0.25"/>
    <row r="48" spans="1:10" ht="16.149999999999999" customHeight="1" x14ac:dyDescent="0.25"/>
    <row r="49" ht="16.149999999999999" customHeight="1" x14ac:dyDescent="0.25"/>
    <row r="50" ht="16.149999999999999" customHeight="1" x14ac:dyDescent="0.25"/>
    <row r="51" ht="16.149999999999999" customHeight="1" x14ac:dyDescent="0.25"/>
    <row r="52" ht="16.149999999999999" customHeight="1" x14ac:dyDescent="0.25"/>
    <row r="53" ht="16.149999999999999" customHeight="1" x14ac:dyDescent="0.25"/>
    <row r="54" ht="16.149999999999999" customHeight="1" x14ac:dyDescent="0.25"/>
    <row r="55" ht="16.149999999999999" customHeight="1" x14ac:dyDescent="0.25"/>
    <row r="56" ht="16.149999999999999" customHeight="1" x14ac:dyDescent="0.25"/>
    <row r="57" ht="16.149999999999999" customHeight="1" x14ac:dyDescent="0.25"/>
    <row r="58" ht="16.149999999999999" customHeight="1" x14ac:dyDescent="0.25"/>
    <row r="59" ht="16.149999999999999" customHeight="1" x14ac:dyDescent="0.25"/>
    <row r="60" ht="16.149999999999999" customHeight="1" x14ac:dyDescent="0.25"/>
    <row r="61" ht="16.149999999999999" customHeight="1" x14ac:dyDescent="0.25"/>
    <row r="62" ht="16.149999999999999" customHeight="1" x14ac:dyDescent="0.25"/>
    <row r="63" ht="16.149999999999999" customHeight="1" x14ac:dyDescent="0.25"/>
    <row r="64" ht="16.149999999999999" customHeight="1" x14ac:dyDescent="0.25"/>
    <row r="65" ht="16.149999999999999" customHeight="1" x14ac:dyDescent="0.25"/>
    <row r="66" ht="16.149999999999999" customHeight="1" x14ac:dyDescent="0.25"/>
    <row r="67" ht="16.149999999999999" customHeight="1" x14ac:dyDescent="0.25"/>
    <row r="68" ht="16.149999999999999" customHeight="1" x14ac:dyDescent="0.25"/>
    <row r="69" ht="16.149999999999999" customHeight="1" x14ac:dyDescent="0.25"/>
    <row r="70" ht="16.149999999999999" customHeight="1" x14ac:dyDescent="0.25"/>
    <row r="71" ht="16.149999999999999" customHeight="1" x14ac:dyDescent="0.25"/>
    <row r="72" ht="16.149999999999999" customHeight="1" x14ac:dyDescent="0.25"/>
    <row r="73" ht="16.149999999999999" customHeight="1" x14ac:dyDescent="0.25"/>
    <row r="74" ht="16.149999999999999" customHeight="1" x14ac:dyDescent="0.25"/>
    <row r="75" ht="16.149999999999999" customHeight="1" x14ac:dyDescent="0.25"/>
    <row r="76" ht="16.149999999999999" customHeight="1" x14ac:dyDescent="0.25"/>
    <row r="77" ht="16.149999999999999" customHeight="1" x14ac:dyDescent="0.25"/>
    <row r="78" ht="16.149999999999999" customHeight="1" x14ac:dyDescent="0.25"/>
    <row r="79" ht="16.149999999999999" customHeight="1" x14ac:dyDescent="0.25"/>
    <row r="80" ht="16.149999999999999" customHeight="1" x14ac:dyDescent="0.25"/>
    <row r="81" ht="16.149999999999999" customHeight="1" x14ac:dyDescent="0.25"/>
    <row r="82" ht="16.149999999999999" customHeight="1" x14ac:dyDescent="0.25"/>
    <row r="83" ht="16.149999999999999" customHeight="1" x14ac:dyDescent="0.25"/>
    <row r="84" ht="16.149999999999999" customHeight="1" x14ac:dyDescent="0.25"/>
    <row r="85" ht="16.149999999999999" customHeight="1" x14ac:dyDescent="0.25"/>
    <row r="86" ht="16.149999999999999" customHeight="1" x14ac:dyDescent="0.25"/>
    <row r="87" ht="16.149999999999999" customHeight="1" x14ac:dyDescent="0.25"/>
    <row r="88" ht="16.149999999999999" customHeight="1" x14ac:dyDescent="0.25"/>
    <row r="89" ht="16.149999999999999" customHeight="1" x14ac:dyDescent="0.25"/>
    <row r="90" ht="16.149999999999999" customHeight="1" x14ac:dyDescent="0.25"/>
    <row r="91" ht="16.149999999999999" customHeight="1" x14ac:dyDescent="0.25"/>
    <row r="92" ht="16.149999999999999" customHeight="1" x14ac:dyDescent="0.25"/>
    <row r="93" ht="16.149999999999999" customHeight="1" x14ac:dyDescent="0.25"/>
    <row r="94" ht="16.149999999999999" customHeight="1" x14ac:dyDescent="0.25"/>
    <row r="95" ht="16.149999999999999" customHeight="1" x14ac:dyDescent="0.25"/>
    <row r="96" ht="16.149999999999999" customHeight="1" x14ac:dyDescent="0.25"/>
    <row r="97" ht="16.149999999999999" customHeight="1" x14ac:dyDescent="0.25"/>
    <row r="98" ht="16.149999999999999" customHeight="1" x14ac:dyDescent="0.25"/>
    <row r="99" ht="16.149999999999999" customHeight="1" x14ac:dyDescent="0.25"/>
    <row r="100" ht="16.149999999999999" customHeight="1" x14ac:dyDescent="0.25"/>
    <row r="101" ht="16.149999999999999" customHeight="1" x14ac:dyDescent="0.25"/>
    <row r="102" ht="16.149999999999999" customHeight="1" x14ac:dyDescent="0.25"/>
    <row r="103" ht="16.149999999999999" customHeight="1" x14ac:dyDescent="0.25"/>
    <row r="104" ht="16.149999999999999" customHeight="1" x14ac:dyDescent="0.25"/>
    <row r="105" ht="16.149999999999999" customHeight="1" x14ac:dyDescent="0.25"/>
    <row r="106" ht="16.149999999999999" customHeight="1" x14ac:dyDescent="0.25"/>
    <row r="107" ht="16.149999999999999" customHeight="1" x14ac:dyDescent="0.25"/>
    <row r="108" ht="16.149999999999999" customHeight="1" x14ac:dyDescent="0.25"/>
    <row r="109" ht="16.149999999999999" customHeight="1" x14ac:dyDescent="0.25"/>
    <row r="110" ht="16.149999999999999" customHeight="1" x14ac:dyDescent="0.25"/>
    <row r="111" ht="16.149999999999999" customHeight="1" x14ac:dyDescent="0.25"/>
    <row r="112" ht="16.149999999999999" customHeight="1" x14ac:dyDescent="0.25"/>
    <row r="113" ht="16.149999999999999" customHeight="1" x14ac:dyDescent="0.25"/>
    <row r="114" ht="16.149999999999999" customHeight="1" x14ac:dyDescent="0.25"/>
    <row r="115" ht="16.149999999999999" customHeight="1" x14ac:dyDescent="0.25"/>
    <row r="116" ht="16.149999999999999" customHeight="1" x14ac:dyDescent="0.25"/>
    <row r="117" ht="16.149999999999999" customHeight="1" x14ac:dyDescent="0.25"/>
    <row r="118" ht="16.149999999999999" customHeight="1" x14ac:dyDescent="0.25"/>
    <row r="119" ht="16.149999999999999" customHeight="1" x14ac:dyDescent="0.25"/>
    <row r="120" ht="16.149999999999999" customHeight="1" x14ac:dyDescent="0.25"/>
    <row r="121" ht="16.149999999999999" customHeight="1" x14ac:dyDescent="0.25"/>
    <row r="122" ht="16.149999999999999" customHeight="1" x14ac:dyDescent="0.25"/>
    <row r="123" ht="16.149999999999999" customHeight="1" x14ac:dyDescent="0.25"/>
    <row r="124" ht="16.149999999999999" customHeight="1" x14ac:dyDescent="0.25"/>
    <row r="125" ht="16.149999999999999" customHeight="1" x14ac:dyDescent="0.25"/>
    <row r="126" ht="16.149999999999999" customHeight="1" x14ac:dyDescent="0.25"/>
    <row r="127" ht="16.149999999999999" customHeight="1" x14ac:dyDescent="0.25"/>
    <row r="128" ht="16.149999999999999" customHeight="1" x14ac:dyDescent="0.25"/>
    <row r="129" ht="16.149999999999999" customHeight="1" x14ac:dyDescent="0.25"/>
    <row r="130" ht="16.149999999999999" customHeight="1" x14ac:dyDescent="0.25"/>
    <row r="131" ht="16.149999999999999" customHeight="1" x14ac:dyDescent="0.25"/>
    <row r="132" ht="16.149999999999999" customHeight="1" x14ac:dyDescent="0.25"/>
    <row r="133" ht="16.149999999999999" customHeight="1" x14ac:dyDescent="0.25"/>
    <row r="134" ht="16.149999999999999" customHeight="1" x14ac:dyDescent="0.25"/>
    <row r="135" ht="16.149999999999999" customHeight="1" x14ac:dyDescent="0.25"/>
    <row r="136" ht="16.149999999999999" customHeight="1" x14ac:dyDescent="0.25"/>
    <row r="137" ht="16.149999999999999" customHeight="1" x14ac:dyDescent="0.25"/>
    <row r="138" ht="16.149999999999999" customHeight="1" x14ac:dyDescent="0.25"/>
    <row r="139" ht="16.149999999999999" customHeight="1" x14ac:dyDescent="0.25"/>
    <row r="140" ht="16.149999999999999" customHeight="1" x14ac:dyDescent="0.25"/>
    <row r="141" ht="16.149999999999999" customHeight="1" x14ac:dyDescent="0.25"/>
    <row r="142" ht="16.149999999999999" customHeight="1" x14ac:dyDescent="0.25"/>
    <row r="143" ht="16.149999999999999" customHeight="1" x14ac:dyDescent="0.25"/>
    <row r="144" ht="16.149999999999999" customHeight="1" x14ac:dyDescent="0.25"/>
    <row r="145" ht="16.149999999999999" customHeight="1" x14ac:dyDescent="0.25"/>
    <row r="146" ht="16.149999999999999" customHeight="1" x14ac:dyDescent="0.25"/>
    <row r="147" ht="16.149999999999999" customHeight="1" x14ac:dyDescent="0.25"/>
    <row r="148" ht="16.149999999999999" customHeight="1" x14ac:dyDescent="0.25"/>
    <row r="149" ht="16.149999999999999" customHeight="1" x14ac:dyDescent="0.25"/>
    <row r="150" ht="16.149999999999999" customHeight="1" x14ac:dyDescent="0.25"/>
    <row r="151" ht="16.149999999999999" customHeight="1" x14ac:dyDescent="0.25"/>
    <row r="152" ht="16.149999999999999" customHeight="1" x14ac:dyDescent="0.25"/>
    <row r="153" ht="16.149999999999999" customHeight="1" x14ac:dyDescent="0.25"/>
    <row r="154" ht="16.149999999999999" customHeight="1" x14ac:dyDescent="0.25"/>
    <row r="155" ht="16.149999999999999" customHeight="1" x14ac:dyDescent="0.25"/>
    <row r="156" ht="16.149999999999999" customHeight="1" x14ac:dyDescent="0.25"/>
    <row r="157" ht="16.149999999999999" customHeight="1" x14ac:dyDescent="0.25"/>
    <row r="158" ht="16.149999999999999" customHeight="1" x14ac:dyDescent="0.25"/>
    <row r="159" ht="16.149999999999999" customHeight="1" x14ac:dyDescent="0.25"/>
    <row r="160" ht="16.149999999999999" customHeight="1" x14ac:dyDescent="0.25"/>
    <row r="161" ht="16.149999999999999" customHeight="1" x14ac:dyDescent="0.25"/>
    <row r="162" ht="16.149999999999999" customHeight="1" x14ac:dyDescent="0.25"/>
    <row r="163" ht="16.149999999999999" customHeight="1" x14ac:dyDescent="0.25"/>
    <row r="164" ht="16.149999999999999" customHeight="1" x14ac:dyDescent="0.25"/>
    <row r="165" ht="16.149999999999999" customHeight="1" x14ac:dyDescent="0.25"/>
    <row r="166" ht="16.149999999999999" customHeight="1" x14ac:dyDescent="0.25"/>
    <row r="167" ht="16.149999999999999" customHeight="1" x14ac:dyDescent="0.25"/>
    <row r="168" ht="16.149999999999999" customHeight="1" x14ac:dyDescent="0.25"/>
    <row r="169" ht="16.149999999999999" customHeight="1" x14ac:dyDescent="0.25"/>
    <row r="170" ht="16.149999999999999" customHeight="1" x14ac:dyDescent="0.25"/>
    <row r="171" ht="16.149999999999999" customHeight="1" x14ac:dyDescent="0.25"/>
    <row r="172" ht="16.149999999999999" customHeight="1" x14ac:dyDescent="0.25"/>
    <row r="173" ht="16.149999999999999" customHeight="1" x14ac:dyDescent="0.25"/>
    <row r="174" ht="16.149999999999999" customHeight="1" x14ac:dyDescent="0.25"/>
    <row r="175" ht="16.149999999999999" customHeight="1" x14ac:dyDescent="0.25"/>
    <row r="176" ht="16.149999999999999" customHeight="1" x14ac:dyDescent="0.25"/>
    <row r="177" ht="16.149999999999999" customHeight="1" x14ac:dyDescent="0.25"/>
    <row r="178" ht="16.149999999999999" customHeight="1" x14ac:dyDescent="0.25"/>
    <row r="179" ht="16.149999999999999" customHeight="1" x14ac:dyDescent="0.25"/>
    <row r="180" ht="16.149999999999999" customHeight="1" x14ac:dyDescent="0.25"/>
    <row r="181" ht="16.149999999999999" customHeight="1" x14ac:dyDescent="0.25"/>
    <row r="182" ht="16.149999999999999" customHeight="1" x14ac:dyDescent="0.25"/>
    <row r="183" ht="16.149999999999999" customHeight="1" x14ac:dyDescent="0.25"/>
    <row r="184" ht="16.149999999999999" customHeight="1" x14ac:dyDescent="0.25"/>
    <row r="185" ht="16.149999999999999" customHeight="1" x14ac:dyDescent="0.25"/>
    <row r="186" ht="16.149999999999999" customHeight="1" x14ac:dyDescent="0.25"/>
    <row r="187" ht="16.149999999999999" customHeight="1" x14ac:dyDescent="0.25"/>
    <row r="188" ht="16.149999999999999" customHeight="1" x14ac:dyDescent="0.25"/>
    <row r="189" ht="16.149999999999999" customHeight="1" x14ac:dyDescent="0.25"/>
    <row r="190" ht="16.149999999999999" customHeight="1" x14ac:dyDescent="0.25"/>
    <row r="191" ht="16.149999999999999" customHeight="1" x14ac:dyDescent="0.25"/>
    <row r="192" ht="16.149999999999999" customHeight="1" x14ac:dyDescent="0.25"/>
    <row r="193" ht="16.149999999999999" customHeight="1" x14ac:dyDescent="0.25"/>
    <row r="194" ht="16.149999999999999" customHeight="1" x14ac:dyDescent="0.25"/>
    <row r="195" ht="16.149999999999999" customHeight="1" x14ac:dyDescent="0.25"/>
    <row r="196" ht="16.149999999999999" customHeight="1" x14ac:dyDescent="0.25"/>
    <row r="197" ht="16.149999999999999" customHeight="1" x14ac:dyDescent="0.25"/>
    <row r="198" ht="16.149999999999999" customHeight="1" x14ac:dyDescent="0.25"/>
    <row r="199" ht="16.149999999999999" customHeight="1" x14ac:dyDescent="0.25"/>
    <row r="200" ht="16.149999999999999" customHeight="1" x14ac:dyDescent="0.25"/>
    <row r="201" ht="16.149999999999999" customHeight="1" x14ac:dyDescent="0.25"/>
    <row r="202" ht="16.149999999999999" customHeight="1" x14ac:dyDescent="0.25"/>
  </sheetData>
  <mergeCells count="209">
    <mergeCell ref="E46:F46"/>
    <mergeCell ref="G46:H46"/>
    <mergeCell ref="C45:D45"/>
    <mergeCell ref="A45:B45"/>
    <mergeCell ref="E45:F45"/>
    <mergeCell ref="G45:H45"/>
    <mergeCell ref="I46:J46"/>
    <mergeCell ref="A6:B6"/>
    <mergeCell ref="H1:J1"/>
    <mergeCell ref="H2:J2"/>
    <mergeCell ref="C30:D30"/>
    <mergeCell ref="A30:B30"/>
    <mergeCell ref="A5:B5"/>
    <mergeCell ref="G6:H6"/>
    <mergeCell ref="C46:D46"/>
    <mergeCell ref="A46:B46"/>
    <mergeCell ref="C44:D44"/>
    <mergeCell ref="A44:B44"/>
    <mergeCell ref="E44:F44"/>
    <mergeCell ref="G44:H44"/>
    <mergeCell ref="C42:D42"/>
    <mergeCell ref="A42:B42"/>
    <mergeCell ref="E42:F42"/>
    <mergeCell ref="G42:H42"/>
    <mergeCell ref="C43:D43"/>
    <mergeCell ref="A43:B43"/>
    <mergeCell ref="C39:D39"/>
    <mergeCell ref="A39:B39"/>
    <mergeCell ref="E39:F39"/>
    <mergeCell ref="G39:H39"/>
    <mergeCell ref="E43:F43"/>
    <mergeCell ref="G43:H43"/>
    <mergeCell ref="C40:D40"/>
    <mergeCell ref="A40:B40"/>
    <mergeCell ref="E40:F40"/>
    <mergeCell ref="G40:H40"/>
    <mergeCell ref="C41:D41"/>
    <mergeCell ref="A41:B41"/>
    <mergeCell ref="E41:F41"/>
    <mergeCell ref="G41:H41"/>
    <mergeCell ref="C36:D36"/>
    <mergeCell ref="A36:B36"/>
    <mergeCell ref="E36:F36"/>
    <mergeCell ref="G36:H36"/>
    <mergeCell ref="C37:D37"/>
    <mergeCell ref="A37:B37"/>
    <mergeCell ref="E37:F37"/>
    <mergeCell ref="G37:H37"/>
    <mergeCell ref="C38:D38"/>
    <mergeCell ref="A38:B38"/>
    <mergeCell ref="E38:F38"/>
    <mergeCell ref="G38:H38"/>
    <mergeCell ref="C23:D23"/>
    <mergeCell ref="A23:B23"/>
    <mergeCell ref="E23:F23"/>
    <mergeCell ref="G23:H23"/>
    <mergeCell ref="C22:D22"/>
    <mergeCell ref="A22:B22"/>
    <mergeCell ref="E22:F22"/>
    <mergeCell ref="C29:D29"/>
    <mergeCell ref="A29:B29"/>
    <mergeCell ref="E29:F29"/>
    <mergeCell ref="G29:H29"/>
    <mergeCell ref="C28:D28"/>
    <mergeCell ref="A28:B28"/>
    <mergeCell ref="E28:F28"/>
    <mergeCell ref="G28:H28"/>
    <mergeCell ref="C24:D24"/>
    <mergeCell ref="A24:B24"/>
    <mergeCell ref="C26:D26"/>
    <mergeCell ref="A26:B26"/>
    <mergeCell ref="C25:D25"/>
    <mergeCell ref="A25:B25"/>
    <mergeCell ref="E24:F24"/>
    <mergeCell ref="C27:D27"/>
    <mergeCell ref="A27:B27"/>
    <mergeCell ref="C19:D19"/>
    <mergeCell ref="A19:B19"/>
    <mergeCell ref="E19:F19"/>
    <mergeCell ref="G19:H19"/>
    <mergeCell ref="C18:D18"/>
    <mergeCell ref="A18:B18"/>
    <mergeCell ref="E18:F18"/>
    <mergeCell ref="G18:H18"/>
    <mergeCell ref="G22:H22"/>
    <mergeCell ref="C21:D21"/>
    <mergeCell ref="A21:B21"/>
    <mergeCell ref="E21:F21"/>
    <mergeCell ref="G21:H21"/>
    <mergeCell ref="C20:D20"/>
    <mergeCell ref="A20:B20"/>
    <mergeCell ref="E20:F20"/>
    <mergeCell ref="G20:H20"/>
    <mergeCell ref="C15:D15"/>
    <mergeCell ref="A15:B15"/>
    <mergeCell ref="E15:F15"/>
    <mergeCell ref="G15:H15"/>
    <mergeCell ref="C14:D14"/>
    <mergeCell ref="A14:B14"/>
    <mergeCell ref="E14:F14"/>
    <mergeCell ref="G14:H14"/>
    <mergeCell ref="C17:D17"/>
    <mergeCell ref="A17:B17"/>
    <mergeCell ref="E17:F17"/>
    <mergeCell ref="G17:H17"/>
    <mergeCell ref="C16:D16"/>
    <mergeCell ref="A16:B16"/>
    <mergeCell ref="E16:F16"/>
    <mergeCell ref="G16:H16"/>
    <mergeCell ref="C11:D11"/>
    <mergeCell ref="A11:B11"/>
    <mergeCell ref="E11:F11"/>
    <mergeCell ref="G11:H11"/>
    <mergeCell ref="C10:D10"/>
    <mergeCell ref="A10:B10"/>
    <mergeCell ref="E10:F10"/>
    <mergeCell ref="G10:H10"/>
    <mergeCell ref="C13:D13"/>
    <mergeCell ref="A13:B13"/>
    <mergeCell ref="E13:F13"/>
    <mergeCell ref="G13:H13"/>
    <mergeCell ref="C12:D12"/>
    <mergeCell ref="A12:B12"/>
    <mergeCell ref="E12:F12"/>
    <mergeCell ref="G12:H12"/>
    <mergeCell ref="C6:D6"/>
    <mergeCell ref="C5:D5"/>
    <mergeCell ref="E5:F5"/>
    <mergeCell ref="G5:H5"/>
    <mergeCell ref="E6:F6"/>
    <mergeCell ref="C7:D7"/>
    <mergeCell ref="C9:D9"/>
    <mergeCell ref="A9:B9"/>
    <mergeCell ref="E9:F9"/>
    <mergeCell ref="G9:H9"/>
    <mergeCell ref="C8:D8"/>
    <mergeCell ref="A8:B8"/>
    <mergeCell ref="E8:F8"/>
    <mergeCell ref="G8:H8"/>
    <mergeCell ref="A7:B7"/>
    <mergeCell ref="E7:F7"/>
    <mergeCell ref="G7:H7"/>
    <mergeCell ref="I6:J6"/>
    <mergeCell ref="I21:J21"/>
    <mergeCell ref="I23:J23"/>
    <mergeCell ref="I16:J16"/>
    <mergeCell ref="I14:J14"/>
    <mergeCell ref="I5:J5"/>
    <mergeCell ref="G30:H30"/>
    <mergeCell ref="I9:J9"/>
    <mergeCell ref="I11:J11"/>
    <mergeCell ref="I13:J13"/>
    <mergeCell ref="I15:J15"/>
    <mergeCell ref="I17:J17"/>
    <mergeCell ref="I25:J25"/>
    <mergeCell ref="G26:H26"/>
    <mergeCell ref="I12:J12"/>
    <mergeCell ref="I30:J30"/>
    <mergeCell ref="I24:J24"/>
    <mergeCell ref="G24:H24"/>
    <mergeCell ref="A3:J3"/>
    <mergeCell ref="A4:J4"/>
    <mergeCell ref="I7:J7"/>
    <mergeCell ref="I22:J22"/>
    <mergeCell ref="I20:J20"/>
    <mergeCell ref="I18:J18"/>
    <mergeCell ref="I19:J19"/>
    <mergeCell ref="I45:J45"/>
    <mergeCell ref="I44:J44"/>
    <mergeCell ref="I43:J43"/>
    <mergeCell ref="I41:J41"/>
    <mergeCell ref="I42:J42"/>
    <mergeCell ref="I40:J40"/>
    <mergeCell ref="I39:J39"/>
    <mergeCell ref="I37:J37"/>
    <mergeCell ref="I28:J28"/>
    <mergeCell ref="I26:J26"/>
    <mergeCell ref="I27:J27"/>
    <mergeCell ref="I29:J29"/>
    <mergeCell ref="I36:J36"/>
    <mergeCell ref="I38:J38"/>
    <mergeCell ref="I33:J33"/>
    <mergeCell ref="I10:J10"/>
    <mergeCell ref="I8:J8"/>
    <mergeCell ref="E25:F25"/>
    <mergeCell ref="G25:H25"/>
    <mergeCell ref="E27:F27"/>
    <mergeCell ref="G27:H27"/>
    <mergeCell ref="E30:F30"/>
    <mergeCell ref="E34:F35"/>
    <mergeCell ref="G34:H35"/>
    <mergeCell ref="I34:J35"/>
    <mergeCell ref="E33:F33"/>
    <mergeCell ref="G33:H33"/>
    <mergeCell ref="E31:F31"/>
    <mergeCell ref="E32:F32"/>
    <mergeCell ref="I32:J32"/>
    <mergeCell ref="G32:H32"/>
    <mergeCell ref="E26:F26"/>
    <mergeCell ref="A34:B35"/>
    <mergeCell ref="C34:D35"/>
    <mergeCell ref="C31:D31"/>
    <mergeCell ref="C32:D32"/>
    <mergeCell ref="A31:B31"/>
    <mergeCell ref="A32:B32"/>
    <mergeCell ref="C33:D33"/>
    <mergeCell ref="A33:B33"/>
    <mergeCell ref="I31:J31"/>
    <mergeCell ref="G31:H31"/>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92">
    <pageSetUpPr fitToPage="1"/>
  </sheetPr>
  <dimension ref="A1:K48"/>
  <sheetViews>
    <sheetView workbookViewId="0">
      <selection activeCell="A26" sqref="A26:C26"/>
    </sheetView>
  </sheetViews>
  <sheetFormatPr defaultRowHeight="12.5" x14ac:dyDescent="0.25"/>
  <cols>
    <col min="3" max="3" width="15.26953125" customWidth="1"/>
    <col min="4" max="4" width="13.26953125" customWidth="1"/>
    <col min="5" max="7" width="12.7265625" customWidth="1"/>
    <col min="8" max="8" width="18" customWidth="1"/>
  </cols>
  <sheetData>
    <row r="1" spans="1:11" x14ac:dyDescent="0.25">
      <c r="A1" s="619">
        <f>Title!B12</f>
        <v>0</v>
      </c>
      <c r="B1" s="2"/>
      <c r="C1" s="2"/>
      <c r="D1" s="2"/>
      <c r="E1" s="2"/>
      <c r="F1" s="2"/>
      <c r="H1" s="166" t="str">
        <f>'55'!I1</f>
        <v>For The Year Ended</v>
      </c>
    </row>
    <row r="2" spans="1:11" ht="13" thickBot="1" x14ac:dyDescent="0.3">
      <c r="A2" t="s">
        <v>8</v>
      </c>
      <c r="B2" s="2"/>
      <c r="C2" s="2"/>
      <c r="D2" s="2"/>
      <c r="E2" s="2"/>
      <c r="F2" s="2"/>
      <c r="H2" s="165">
        <f>'41'!H2</f>
        <v>45657</v>
      </c>
    </row>
    <row r="4" spans="1:11" ht="13" x14ac:dyDescent="0.3">
      <c r="A4" s="895" t="s">
        <v>479</v>
      </c>
      <c r="B4" s="895"/>
      <c r="C4" s="895"/>
      <c r="D4" s="895"/>
      <c r="E4" s="895"/>
      <c r="F4" s="895"/>
      <c r="G4" s="895"/>
      <c r="H4" s="895"/>
    </row>
    <row r="5" spans="1:11" ht="13" x14ac:dyDescent="0.3">
      <c r="A5" s="1055" t="s">
        <v>361</v>
      </c>
      <c r="B5" s="1055"/>
      <c r="C5" s="1055"/>
      <c r="D5" s="1055"/>
      <c r="E5" s="1055"/>
      <c r="F5" s="1055"/>
      <c r="G5" s="1055"/>
      <c r="H5" s="1055"/>
    </row>
    <row r="6" spans="1:11" ht="13.5" thickBot="1" x14ac:dyDescent="0.35">
      <c r="A6" s="1102" t="s">
        <v>339</v>
      </c>
      <c r="B6" s="1102"/>
      <c r="C6" s="1102"/>
      <c r="D6" s="1102"/>
      <c r="E6" s="1102"/>
      <c r="F6" s="1102"/>
      <c r="G6" s="1102"/>
      <c r="H6" s="1102"/>
    </row>
    <row r="7" spans="1:11" ht="13" thickBot="1" x14ac:dyDescent="0.3">
      <c r="A7" s="1516" t="s">
        <v>2124</v>
      </c>
      <c r="B7" s="1095"/>
      <c r="C7" s="1096"/>
      <c r="D7" s="1092" t="s">
        <v>337</v>
      </c>
      <c r="E7" s="1212" t="s">
        <v>338</v>
      </c>
      <c r="F7" s="1213"/>
      <c r="G7" s="1214"/>
      <c r="H7" s="1100" t="s">
        <v>425</v>
      </c>
    </row>
    <row r="8" spans="1:11" ht="13" thickBot="1" x14ac:dyDescent="0.3">
      <c r="A8" s="1518"/>
      <c r="B8" s="1098"/>
      <c r="C8" s="1099"/>
      <c r="D8" s="1097"/>
      <c r="E8" s="65" t="s">
        <v>1391</v>
      </c>
      <c r="F8" s="65" t="s">
        <v>1392</v>
      </c>
      <c r="G8" s="65" t="s">
        <v>1393</v>
      </c>
      <c r="H8" s="1101"/>
      <c r="I8" s="78"/>
      <c r="J8" s="78"/>
      <c r="K8" s="78"/>
    </row>
    <row r="9" spans="1:11" ht="15.65" customHeight="1" x14ac:dyDescent="0.25">
      <c r="A9" s="1892" t="s">
        <v>426</v>
      </c>
      <c r="B9" s="1893"/>
      <c r="C9" s="1893"/>
      <c r="D9" s="589"/>
      <c r="E9" s="319"/>
      <c r="F9" s="319"/>
      <c r="G9" s="319"/>
      <c r="H9" s="590">
        <f>SUM(D9:G9)</f>
        <v>0</v>
      </c>
    </row>
    <row r="10" spans="1:11" ht="15.65" customHeight="1" thickBot="1" x14ac:dyDescent="0.3">
      <c r="A10" s="1894" t="s">
        <v>427</v>
      </c>
      <c r="B10" s="1895"/>
      <c r="C10" s="1895"/>
      <c r="D10" s="286"/>
      <c r="E10" s="258"/>
      <c r="F10" s="258"/>
      <c r="G10" s="258"/>
      <c r="H10" s="585">
        <f>SUM(D10:G10)</f>
        <v>0</v>
      </c>
    </row>
    <row r="11" spans="1:11" ht="15.65" customHeight="1" x14ac:dyDescent="0.25">
      <c r="A11" s="1896" t="s">
        <v>428</v>
      </c>
      <c r="B11" s="1897"/>
      <c r="C11" s="1897"/>
      <c r="D11" s="591">
        <f>SUM(D9:D10)</f>
        <v>0</v>
      </c>
      <c r="E11" s="313">
        <f>SUM(E9:E10)</f>
        <v>0</v>
      </c>
      <c r="F11" s="313">
        <f>SUM(F9:F10)</f>
        <v>0</v>
      </c>
      <c r="G11" s="313">
        <f>SUM(G9:G10)</f>
        <v>0</v>
      </c>
      <c r="H11" s="586">
        <f>SUM(H9:H10)</f>
        <v>0</v>
      </c>
    </row>
    <row r="12" spans="1:11" ht="15.65" customHeight="1" x14ac:dyDescent="0.25">
      <c r="A12" s="1894" t="s">
        <v>429</v>
      </c>
      <c r="B12" s="1895"/>
      <c r="C12" s="1895"/>
      <c r="D12" s="280"/>
      <c r="E12" s="248"/>
      <c r="F12" s="248"/>
      <c r="G12" s="248"/>
      <c r="H12" s="587">
        <f t="shared" ref="H12:H19" si="0">SUM(D12:G12)</f>
        <v>0</v>
      </c>
    </row>
    <row r="13" spans="1:11" ht="15.65" customHeight="1" thickBot="1" x14ac:dyDescent="0.3">
      <c r="A13" s="1898" t="s">
        <v>430</v>
      </c>
      <c r="B13" s="1530"/>
      <c r="C13" s="1530"/>
      <c r="D13" s="286"/>
      <c r="E13" s="258"/>
      <c r="F13" s="258"/>
      <c r="G13" s="258"/>
      <c r="H13" s="585">
        <f t="shared" si="0"/>
        <v>0</v>
      </c>
    </row>
    <row r="14" spans="1:11" ht="15.65" customHeight="1" x14ac:dyDescent="0.25">
      <c r="A14" s="1899" t="s">
        <v>431</v>
      </c>
      <c r="B14" s="1900"/>
      <c r="C14" s="1900"/>
      <c r="D14" s="591">
        <f>D11-D12-D13</f>
        <v>0</v>
      </c>
      <c r="E14" s="313">
        <f>E11-E12-E13</f>
        <v>0</v>
      </c>
      <c r="F14" s="313">
        <f>F11-F12-F13</f>
        <v>0</v>
      </c>
      <c r="G14" s="313">
        <f>G11-G12-G13</f>
        <v>0</v>
      </c>
      <c r="H14" s="586">
        <f>H11-H12-H13</f>
        <v>0</v>
      </c>
    </row>
    <row r="15" spans="1:11" ht="15.65" customHeight="1" x14ac:dyDescent="0.25">
      <c r="A15" s="1898" t="s">
        <v>432</v>
      </c>
      <c r="B15" s="1530"/>
      <c r="C15" s="1530"/>
      <c r="D15" s="280"/>
      <c r="E15" s="248"/>
      <c r="F15" s="248"/>
      <c r="G15" s="248"/>
      <c r="H15" s="587">
        <f t="shared" si="0"/>
        <v>0</v>
      </c>
    </row>
    <row r="16" spans="1:11" ht="15.65" customHeight="1" x14ac:dyDescent="0.25">
      <c r="A16" s="1901" t="s">
        <v>433</v>
      </c>
      <c r="B16" s="1902"/>
      <c r="C16" s="1902"/>
      <c r="D16" s="280"/>
      <c r="E16" s="248"/>
      <c r="F16" s="248"/>
      <c r="G16" s="248"/>
      <c r="H16" s="587">
        <f t="shared" si="0"/>
        <v>0</v>
      </c>
    </row>
    <row r="17" spans="1:8" ht="15.65" customHeight="1" x14ac:dyDescent="0.25">
      <c r="A17" s="1903" t="s">
        <v>434</v>
      </c>
      <c r="B17" s="1904"/>
      <c r="C17" s="1904"/>
      <c r="D17" s="280"/>
      <c r="E17" s="248"/>
      <c r="F17" s="248"/>
      <c r="G17" s="248"/>
      <c r="H17" s="587">
        <f t="shared" si="0"/>
        <v>0</v>
      </c>
    </row>
    <row r="18" spans="1:8" ht="15.4" customHeight="1" x14ac:dyDescent="0.25">
      <c r="A18" s="1901" t="s">
        <v>435</v>
      </c>
      <c r="B18" s="1902"/>
      <c r="C18" s="1902"/>
      <c r="D18" s="280"/>
      <c r="E18" s="248"/>
      <c r="F18" s="248"/>
      <c r="G18" s="248"/>
      <c r="H18" s="587">
        <f t="shared" si="0"/>
        <v>0</v>
      </c>
    </row>
    <row r="19" spans="1:8" ht="28.5" customHeight="1" thickBot="1" x14ac:dyDescent="0.3">
      <c r="A19" s="1901" t="s">
        <v>169</v>
      </c>
      <c r="B19" s="1902"/>
      <c r="C19" s="1902"/>
      <c r="D19" s="286"/>
      <c r="E19" s="258"/>
      <c r="F19" s="258"/>
      <c r="G19" s="258"/>
      <c r="H19" s="588">
        <f t="shared" si="0"/>
        <v>0</v>
      </c>
    </row>
    <row r="20" spans="1:8" ht="15.65" customHeight="1" thickBot="1" x14ac:dyDescent="0.3">
      <c r="A20" s="1890" t="s">
        <v>170</v>
      </c>
      <c r="B20" s="1891"/>
      <c r="C20" s="1891"/>
      <c r="D20" s="592">
        <f>SUM(D14:D19)</f>
        <v>0</v>
      </c>
      <c r="E20" s="266">
        <f>SUM(E14:E19)</f>
        <v>0</v>
      </c>
      <c r="F20" s="266">
        <f>SUM(F14:F19)</f>
        <v>0</v>
      </c>
      <c r="G20" s="266">
        <f>SUM(G14:G19)</f>
        <v>0</v>
      </c>
      <c r="H20" s="593">
        <f>SUM(H14:H19)</f>
        <v>0</v>
      </c>
    </row>
    <row r="21" spans="1:8" x14ac:dyDescent="0.25">
      <c r="A21" s="1465" t="s">
        <v>340</v>
      </c>
      <c r="B21" s="1465"/>
      <c r="C21" s="1465"/>
      <c r="D21" s="1465"/>
      <c r="E21" s="1465"/>
      <c r="F21" s="1465"/>
      <c r="G21" s="1465"/>
      <c r="H21" s="1465"/>
    </row>
    <row r="22" spans="1:8" x14ac:dyDescent="0.25">
      <c r="A22" s="895"/>
      <c r="B22" s="895"/>
      <c r="C22" s="895"/>
      <c r="D22" s="895"/>
      <c r="E22" s="895"/>
      <c r="F22" s="895"/>
      <c r="G22" s="895"/>
      <c r="H22" s="895"/>
    </row>
    <row r="23" spans="1:8" ht="13.5" thickBot="1" x14ac:dyDescent="0.35">
      <c r="A23" s="1102" t="s">
        <v>341</v>
      </c>
      <c r="B23" s="1102"/>
      <c r="C23" s="1102"/>
      <c r="D23" s="1102"/>
      <c r="E23" s="1102"/>
      <c r="F23" s="1102"/>
      <c r="G23" s="1102"/>
      <c r="H23" s="1102"/>
    </row>
    <row r="24" spans="1:8" ht="13" thickBot="1" x14ac:dyDescent="0.3">
      <c r="A24" s="1503" t="s">
        <v>2146</v>
      </c>
      <c r="B24" s="1504"/>
      <c r="C24" s="1505"/>
      <c r="D24" s="1480" t="s">
        <v>1632</v>
      </c>
      <c r="E24" s="1097" t="s">
        <v>1635</v>
      </c>
      <c r="F24" s="1098"/>
      <c r="G24" s="1098"/>
      <c r="H24" s="1099"/>
    </row>
    <row r="25" spans="1:8" ht="27.4" customHeight="1" thickBot="1" x14ac:dyDescent="0.3">
      <c r="A25" s="1097"/>
      <c r="B25" s="1098"/>
      <c r="C25" s="1099"/>
      <c r="D25" s="1093"/>
      <c r="E25" s="68" t="s">
        <v>1633</v>
      </c>
      <c r="F25" s="68" t="s">
        <v>1392</v>
      </c>
      <c r="G25" s="68" t="s">
        <v>1393</v>
      </c>
      <c r="H25" s="76" t="s">
        <v>1634</v>
      </c>
    </row>
    <row r="26" spans="1:8" ht="15.65" customHeight="1" x14ac:dyDescent="0.25">
      <c r="A26" s="1203" t="s">
        <v>77</v>
      </c>
      <c r="B26" s="949"/>
      <c r="C26" s="1204"/>
      <c r="D26" s="229"/>
      <c r="E26" s="229"/>
      <c r="F26" s="229"/>
      <c r="G26" s="229"/>
      <c r="H26" s="325">
        <f>SUM(D26:G26)</f>
        <v>0</v>
      </c>
    </row>
    <row r="27" spans="1:8" ht="15.65" customHeight="1" x14ac:dyDescent="0.25">
      <c r="A27" s="1188"/>
      <c r="B27" s="1189"/>
      <c r="C27" s="1190"/>
      <c r="D27" s="248"/>
      <c r="E27" s="248"/>
      <c r="F27" s="248" t="s">
        <v>77</v>
      </c>
      <c r="G27" s="248"/>
      <c r="H27" s="322">
        <f>SUM(D27:G27)</f>
        <v>0</v>
      </c>
    </row>
    <row r="28" spans="1:8" ht="15.65" customHeight="1" x14ac:dyDescent="0.25">
      <c r="A28" s="1203"/>
      <c r="B28" s="949"/>
      <c r="C28" s="1204"/>
      <c r="D28" s="248"/>
      <c r="E28" s="248"/>
      <c r="F28" s="248"/>
      <c r="G28" s="248"/>
      <c r="H28" s="322">
        <f t="shared" ref="H28:H46" si="1">SUM(D28:G28)</f>
        <v>0</v>
      </c>
    </row>
    <row r="29" spans="1:8" ht="15.65" customHeight="1" x14ac:dyDescent="0.25">
      <c r="A29" s="1188"/>
      <c r="B29" s="1189"/>
      <c r="C29" s="1190"/>
      <c r="D29" s="248"/>
      <c r="E29" s="248"/>
      <c r="F29" s="248"/>
      <c r="G29" s="248"/>
      <c r="H29" s="322">
        <f t="shared" si="1"/>
        <v>0</v>
      </c>
    </row>
    <row r="30" spans="1:8" ht="15.65" customHeight="1" x14ac:dyDescent="0.25">
      <c r="A30" s="1188"/>
      <c r="B30" s="1189"/>
      <c r="C30" s="1190"/>
      <c r="D30" s="248"/>
      <c r="E30" s="248"/>
      <c r="F30" s="248"/>
      <c r="G30" s="248"/>
      <c r="H30" s="322">
        <f t="shared" si="1"/>
        <v>0</v>
      </c>
    </row>
    <row r="31" spans="1:8" ht="15.65" customHeight="1" x14ac:dyDescent="0.25">
      <c r="A31" s="1188"/>
      <c r="B31" s="1189"/>
      <c r="C31" s="1190"/>
      <c r="D31" s="248"/>
      <c r="E31" s="248"/>
      <c r="F31" s="248"/>
      <c r="G31" s="248"/>
      <c r="H31" s="322">
        <f t="shared" si="1"/>
        <v>0</v>
      </c>
    </row>
    <row r="32" spans="1:8" ht="15.65" customHeight="1" x14ac:dyDescent="0.25">
      <c r="A32" s="1188"/>
      <c r="B32" s="1189"/>
      <c r="C32" s="1190"/>
      <c r="D32" s="248"/>
      <c r="E32" s="248"/>
      <c r="F32" s="248"/>
      <c r="G32" s="248"/>
      <c r="H32" s="322">
        <f t="shared" si="1"/>
        <v>0</v>
      </c>
    </row>
    <row r="33" spans="1:8" ht="15.65" customHeight="1" x14ac:dyDescent="0.25">
      <c r="A33" s="1188"/>
      <c r="B33" s="1189"/>
      <c r="C33" s="1190"/>
      <c r="D33" s="248"/>
      <c r="E33" s="248"/>
      <c r="F33" s="248"/>
      <c r="G33" s="248"/>
      <c r="H33" s="322">
        <f t="shared" si="1"/>
        <v>0</v>
      </c>
    </row>
    <row r="34" spans="1:8" ht="15.65" customHeight="1" x14ac:dyDescent="0.25">
      <c r="A34" s="1188"/>
      <c r="B34" s="1189"/>
      <c r="C34" s="1190"/>
      <c r="D34" s="248"/>
      <c r="E34" s="248"/>
      <c r="F34" s="248"/>
      <c r="G34" s="248"/>
      <c r="H34" s="322">
        <f t="shared" si="1"/>
        <v>0</v>
      </c>
    </row>
    <row r="35" spans="1:8" ht="15.65" customHeight="1" x14ac:dyDescent="0.25">
      <c r="A35" s="1188"/>
      <c r="B35" s="1189"/>
      <c r="C35" s="1190"/>
      <c r="D35" s="248"/>
      <c r="E35" s="248"/>
      <c r="F35" s="248"/>
      <c r="G35" s="248"/>
      <c r="H35" s="322">
        <f t="shared" si="1"/>
        <v>0</v>
      </c>
    </row>
    <row r="36" spans="1:8" ht="15.65" customHeight="1" x14ac:dyDescent="0.25">
      <c r="A36" s="1188"/>
      <c r="B36" s="1189"/>
      <c r="C36" s="1190"/>
      <c r="D36" s="248"/>
      <c r="E36" s="248"/>
      <c r="F36" s="248"/>
      <c r="G36" s="248"/>
      <c r="H36" s="322">
        <f t="shared" si="1"/>
        <v>0</v>
      </c>
    </row>
    <row r="37" spans="1:8" ht="15.65" customHeight="1" x14ac:dyDescent="0.25">
      <c r="A37" s="1188"/>
      <c r="B37" s="1189"/>
      <c r="C37" s="1190"/>
      <c r="D37" s="248"/>
      <c r="E37" s="248"/>
      <c r="F37" s="248"/>
      <c r="G37" s="248"/>
      <c r="H37" s="322">
        <f t="shared" si="1"/>
        <v>0</v>
      </c>
    </row>
    <row r="38" spans="1:8" ht="15.65" customHeight="1" x14ac:dyDescent="0.25">
      <c r="A38" s="1188"/>
      <c r="B38" s="1189"/>
      <c r="C38" s="1190"/>
      <c r="D38" s="248"/>
      <c r="E38" s="248"/>
      <c r="F38" s="248"/>
      <c r="G38" s="248"/>
      <c r="H38" s="322">
        <f t="shared" si="1"/>
        <v>0</v>
      </c>
    </row>
    <row r="39" spans="1:8" ht="15.65" customHeight="1" x14ac:dyDescent="0.25">
      <c r="A39" s="1188"/>
      <c r="B39" s="1189"/>
      <c r="C39" s="1190"/>
      <c r="D39" s="248"/>
      <c r="E39" s="248"/>
      <c r="F39" s="248"/>
      <c r="G39" s="248"/>
      <c r="H39" s="322">
        <f t="shared" si="1"/>
        <v>0</v>
      </c>
    </row>
    <row r="40" spans="1:8" ht="15.65" customHeight="1" x14ac:dyDescent="0.25">
      <c r="A40" s="1188"/>
      <c r="B40" s="1189"/>
      <c r="C40" s="1190"/>
      <c r="D40" s="248"/>
      <c r="E40" s="248"/>
      <c r="F40" s="248"/>
      <c r="G40" s="248"/>
      <c r="H40" s="322">
        <f t="shared" si="1"/>
        <v>0</v>
      </c>
    </row>
    <row r="41" spans="1:8" ht="15.65" customHeight="1" x14ac:dyDescent="0.25">
      <c r="A41" s="1188"/>
      <c r="B41" s="1189"/>
      <c r="C41" s="1190"/>
      <c r="D41" s="248"/>
      <c r="E41" s="248"/>
      <c r="F41" s="248"/>
      <c r="G41" s="248"/>
      <c r="H41" s="322">
        <f t="shared" si="1"/>
        <v>0</v>
      </c>
    </row>
    <row r="42" spans="1:8" ht="15.65" customHeight="1" x14ac:dyDescent="0.25">
      <c r="A42" s="1188"/>
      <c r="B42" s="1189"/>
      <c r="C42" s="1190"/>
      <c r="D42" s="248"/>
      <c r="E42" s="248"/>
      <c r="F42" s="248"/>
      <c r="G42" s="248"/>
      <c r="H42" s="322">
        <f t="shared" si="1"/>
        <v>0</v>
      </c>
    </row>
    <row r="43" spans="1:8" ht="15.65" customHeight="1" x14ac:dyDescent="0.25">
      <c r="A43" s="1188"/>
      <c r="B43" s="1189"/>
      <c r="C43" s="1190"/>
      <c r="D43" s="248"/>
      <c r="E43" s="248"/>
      <c r="F43" s="248"/>
      <c r="G43" s="248"/>
      <c r="H43" s="322">
        <f t="shared" si="1"/>
        <v>0</v>
      </c>
    </row>
    <row r="44" spans="1:8" ht="15.65" customHeight="1" x14ac:dyDescent="0.25">
      <c r="A44" s="1188"/>
      <c r="B44" s="1189"/>
      <c r="C44" s="1190"/>
      <c r="D44" s="248"/>
      <c r="E44" s="248"/>
      <c r="F44" s="248"/>
      <c r="G44" s="248"/>
      <c r="H44" s="322">
        <f t="shared" si="1"/>
        <v>0</v>
      </c>
    </row>
    <row r="45" spans="1:8" ht="15.65" customHeight="1" x14ac:dyDescent="0.25">
      <c r="A45" s="1188"/>
      <c r="B45" s="1189"/>
      <c r="C45" s="1190"/>
      <c r="D45" s="248"/>
      <c r="E45" s="248"/>
      <c r="F45" s="248"/>
      <c r="G45" s="248"/>
      <c r="H45" s="322">
        <f t="shared" si="1"/>
        <v>0</v>
      </c>
    </row>
    <row r="46" spans="1:8" ht="15.65" customHeight="1" x14ac:dyDescent="0.25">
      <c r="A46" s="1188"/>
      <c r="B46" s="1189"/>
      <c r="C46" s="1190"/>
      <c r="D46" s="248"/>
      <c r="E46" s="248"/>
      <c r="F46" s="248"/>
      <c r="G46" s="248"/>
      <c r="H46" s="322">
        <f t="shared" si="1"/>
        <v>0</v>
      </c>
    </row>
    <row r="47" spans="1:8" ht="15.65" customHeight="1" thickBot="1" x14ac:dyDescent="0.3">
      <c r="A47" s="1188"/>
      <c r="B47" s="1189"/>
      <c r="C47" s="1190"/>
      <c r="D47" s="324"/>
      <c r="E47" s="324"/>
      <c r="F47" s="324"/>
      <c r="G47" s="324"/>
      <c r="H47" s="360">
        <f>SUM(D47:G47)</f>
        <v>0</v>
      </c>
    </row>
    <row r="48" spans="1:8" ht="15.65" customHeight="1" thickBot="1" x14ac:dyDescent="0.35">
      <c r="A48" s="1183" t="s">
        <v>135</v>
      </c>
      <c r="B48" s="1184"/>
      <c r="C48" s="1185"/>
      <c r="D48" s="369">
        <f>SUM(D26:D47)</f>
        <v>0</v>
      </c>
      <c r="E48" s="369">
        <f>SUM(E26:E47)</f>
        <v>0</v>
      </c>
      <c r="F48" s="369">
        <f>SUM(F26:F47)</f>
        <v>0</v>
      </c>
      <c r="G48" s="369">
        <f>SUM(G26:G47)</f>
        <v>0</v>
      </c>
      <c r="H48" s="369">
        <f>SUM(H26:H47)</f>
        <v>0</v>
      </c>
    </row>
  </sheetData>
  <mergeCells count="47">
    <mergeCell ref="A20:C20"/>
    <mergeCell ref="A9:C9"/>
    <mergeCell ref="A10:C10"/>
    <mergeCell ref="A11:C11"/>
    <mergeCell ref="A12:C12"/>
    <mergeCell ref="A13:C13"/>
    <mergeCell ref="A14:C14"/>
    <mergeCell ref="A15:C15"/>
    <mergeCell ref="A16:C16"/>
    <mergeCell ref="A17:C17"/>
    <mergeCell ref="A18:C18"/>
    <mergeCell ref="A19:C19"/>
    <mergeCell ref="A6:H6"/>
    <mergeCell ref="A4:H4"/>
    <mergeCell ref="A5:H5"/>
    <mergeCell ref="A7:C8"/>
    <mergeCell ref="H7:H8"/>
    <mergeCell ref="E7:G7"/>
    <mergeCell ref="D7:D8"/>
    <mergeCell ref="A33:C33"/>
    <mergeCell ref="A23:H23"/>
    <mergeCell ref="A26:C26"/>
    <mergeCell ref="A24:C25"/>
    <mergeCell ref="D24:D25"/>
    <mergeCell ref="E24:H24"/>
    <mergeCell ref="A27:C27"/>
    <mergeCell ref="A28:C28"/>
    <mergeCell ref="A29:C29"/>
    <mergeCell ref="A30:C30"/>
    <mergeCell ref="A31:C31"/>
    <mergeCell ref="A32:C32"/>
    <mergeCell ref="A21:H22"/>
    <mergeCell ref="A47:C47"/>
    <mergeCell ref="A48:C48"/>
    <mergeCell ref="A43:C43"/>
    <mergeCell ref="A44:C44"/>
    <mergeCell ref="A45:C45"/>
    <mergeCell ref="A46:C46"/>
    <mergeCell ref="A39:C39"/>
    <mergeCell ref="A40:C40"/>
    <mergeCell ref="A41:C41"/>
    <mergeCell ref="A34:C34"/>
    <mergeCell ref="A42:C42"/>
    <mergeCell ref="A35:C35"/>
    <mergeCell ref="A36:C36"/>
    <mergeCell ref="A37:C37"/>
    <mergeCell ref="A38:C38"/>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93"/>
  <dimension ref="A1:I50"/>
  <sheetViews>
    <sheetView workbookViewId="0">
      <selection activeCell="A3" sqref="A3"/>
    </sheetView>
  </sheetViews>
  <sheetFormatPr defaultRowHeight="12.5" x14ac:dyDescent="0.25"/>
  <sheetData>
    <row r="1" spans="1:9" x14ac:dyDescent="0.25">
      <c r="A1" s="619">
        <f>Title!B12</f>
        <v>0</v>
      </c>
      <c r="H1" s="1513" t="str">
        <f>'91'!H1</f>
        <v>For The Year Ended</v>
      </c>
      <c r="I1" s="1515"/>
    </row>
    <row r="2" spans="1:9" ht="13" thickBot="1" x14ac:dyDescent="0.3">
      <c r="A2" t="s">
        <v>8</v>
      </c>
      <c r="H2" s="1905">
        <f>'91'!H2</f>
        <v>45657</v>
      </c>
      <c r="I2" s="1906"/>
    </row>
    <row r="3" spans="1:9" ht="13" thickBot="1" x14ac:dyDescent="0.3"/>
    <row r="4" spans="1:9" ht="13" x14ac:dyDescent="0.3">
      <c r="A4" s="1877" t="s">
        <v>1124</v>
      </c>
      <c r="B4" s="1465"/>
      <c r="C4" s="1465"/>
      <c r="D4" s="1465"/>
      <c r="E4" s="1465"/>
      <c r="F4" s="1465"/>
      <c r="G4" s="1465"/>
      <c r="H4" s="1465"/>
      <c r="I4" s="1907"/>
    </row>
    <row r="5" spans="1:9" ht="13" thickBot="1" x14ac:dyDescent="0.3">
      <c r="A5" s="1908" t="s">
        <v>1983</v>
      </c>
      <c r="B5" s="1909"/>
      <c r="C5" s="1909"/>
      <c r="D5" s="1909"/>
      <c r="E5" s="1909"/>
      <c r="F5" s="1909"/>
      <c r="G5" s="1909"/>
      <c r="H5" s="1909"/>
      <c r="I5" s="1910"/>
    </row>
    <row r="6" spans="1:9" x14ac:dyDescent="0.25">
      <c r="A6" s="1711"/>
      <c r="B6" s="1712"/>
      <c r="C6" s="1712"/>
      <c r="D6" s="1712"/>
      <c r="E6" s="1712"/>
      <c r="F6" s="1712"/>
      <c r="G6" s="1712"/>
      <c r="H6" s="1712"/>
      <c r="I6" s="1713"/>
    </row>
    <row r="7" spans="1:9" x14ac:dyDescent="0.25">
      <c r="A7" s="1188"/>
      <c r="B7" s="1189"/>
      <c r="C7" s="1189"/>
      <c r="D7" s="1189"/>
      <c r="E7" s="1189"/>
      <c r="F7" s="1189"/>
      <c r="G7" s="1189"/>
      <c r="H7" s="1189"/>
      <c r="I7" s="1190"/>
    </row>
    <row r="8" spans="1:9" x14ac:dyDescent="0.25">
      <c r="A8" s="1188"/>
      <c r="B8" s="1189"/>
      <c r="C8" s="1189"/>
      <c r="D8" s="1189"/>
      <c r="E8" s="1189"/>
      <c r="F8" s="1189"/>
      <c r="G8" s="1189"/>
      <c r="H8" s="1189"/>
      <c r="I8" s="1190"/>
    </row>
    <row r="9" spans="1:9" x14ac:dyDescent="0.25">
      <c r="A9" s="1188"/>
      <c r="B9" s="1189"/>
      <c r="C9" s="1189"/>
      <c r="D9" s="1189"/>
      <c r="E9" s="1189"/>
      <c r="F9" s="1189"/>
      <c r="G9" s="1189"/>
      <c r="H9" s="1189"/>
      <c r="I9" s="1190"/>
    </row>
    <row r="10" spans="1:9" x14ac:dyDescent="0.25">
      <c r="A10" s="1188"/>
      <c r="B10" s="1189"/>
      <c r="C10" s="1189"/>
      <c r="D10" s="1189"/>
      <c r="E10" s="1189"/>
      <c r="F10" s="1189"/>
      <c r="G10" s="1189"/>
      <c r="H10" s="1189"/>
      <c r="I10" s="1190"/>
    </row>
    <row r="11" spans="1:9" x14ac:dyDescent="0.25">
      <c r="A11" s="1188"/>
      <c r="B11" s="1189"/>
      <c r="C11" s="1189"/>
      <c r="D11" s="1189"/>
      <c r="E11" s="1189"/>
      <c r="F11" s="1189"/>
      <c r="G11" s="1189"/>
      <c r="H11" s="1189"/>
      <c r="I11" s="1190"/>
    </row>
    <row r="12" spans="1:9" x14ac:dyDescent="0.25">
      <c r="A12" s="1188"/>
      <c r="B12" s="1189"/>
      <c r="C12" s="1189"/>
      <c r="D12" s="1189"/>
      <c r="E12" s="1189"/>
      <c r="F12" s="1189"/>
      <c r="G12" s="1189"/>
      <c r="H12" s="1189"/>
      <c r="I12" s="1190"/>
    </row>
    <row r="13" spans="1:9" x14ac:dyDescent="0.25">
      <c r="A13" s="1188"/>
      <c r="B13" s="1189"/>
      <c r="C13" s="1189"/>
      <c r="D13" s="1189"/>
      <c r="E13" s="1189"/>
      <c r="F13" s="1189"/>
      <c r="G13" s="1189"/>
      <c r="H13" s="1189"/>
      <c r="I13" s="1190"/>
    </row>
    <row r="14" spans="1:9" x14ac:dyDescent="0.25">
      <c r="A14" s="1188"/>
      <c r="B14" s="1189"/>
      <c r="C14" s="1189"/>
      <c r="D14" s="1189"/>
      <c r="E14" s="1189"/>
      <c r="F14" s="1189"/>
      <c r="G14" s="1189"/>
      <c r="H14" s="1189"/>
      <c r="I14" s="1190"/>
    </row>
    <row r="15" spans="1:9" x14ac:dyDescent="0.25">
      <c r="A15" s="1188"/>
      <c r="B15" s="1189"/>
      <c r="C15" s="1189"/>
      <c r="D15" s="1189"/>
      <c r="E15" s="1189"/>
      <c r="F15" s="1189"/>
      <c r="G15" s="1189"/>
      <c r="H15" s="1189"/>
      <c r="I15" s="1190"/>
    </row>
    <row r="16" spans="1:9" x14ac:dyDescent="0.25">
      <c r="A16" s="1188"/>
      <c r="B16" s="1189"/>
      <c r="C16" s="1189"/>
      <c r="D16" s="1189"/>
      <c r="E16" s="1189"/>
      <c r="F16" s="1189"/>
      <c r="G16" s="1189"/>
      <c r="H16" s="1189"/>
      <c r="I16" s="1190"/>
    </row>
    <row r="17" spans="1:9" x14ac:dyDescent="0.25">
      <c r="A17" s="1188"/>
      <c r="B17" s="1189"/>
      <c r="C17" s="1189"/>
      <c r="D17" s="1189"/>
      <c r="E17" s="1189"/>
      <c r="F17" s="1189"/>
      <c r="G17" s="1189"/>
      <c r="H17" s="1189"/>
      <c r="I17" s="1190"/>
    </row>
    <row r="18" spans="1:9" x14ac:dyDescent="0.25">
      <c r="A18" s="1188"/>
      <c r="B18" s="1189"/>
      <c r="C18" s="1189"/>
      <c r="D18" s="1189"/>
      <c r="E18" s="1189"/>
      <c r="F18" s="1189"/>
      <c r="G18" s="1189"/>
      <c r="H18" s="1189"/>
      <c r="I18" s="1190"/>
    </row>
    <row r="19" spans="1:9" x14ac:dyDescent="0.25">
      <c r="A19" s="1188"/>
      <c r="B19" s="1189"/>
      <c r="C19" s="1189"/>
      <c r="D19" s="1189"/>
      <c r="E19" s="1189"/>
      <c r="F19" s="1189"/>
      <c r="G19" s="1189"/>
      <c r="H19" s="1189"/>
      <c r="I19" s="1190"/>
    </row>
    <row r="20" spans="1:9" x14ac:dyDescent="0.25">
      <c r="A20" s="1188"/>
      <c r="B20" s="1189"/>
      <c r="C20" s="1189"/>
      <c r="D20" s="1189"/>
      <c r="E20" s="1189"/>
      <c r="F20" s="1189"/>
      <c r="G20" s="1189"/>
      <c r="H20" s="1189"/>
      <c r="I20" s="1190"/>
    </row>
    <row r="21" spans="1:9" x14ac:dyDescent="0.25">
      <c r="A21" s="1188"/>
      <c r="B21" s="1189"/>
      <c r="C21" s="1189"/>
      <c r="D21" s="1189"/>
      <c r="E21" s="1189"/>
      <c r="F21" s="1189"/>
      <c r="G21" s="1189"/>
      <c r="H21" s="1189"/>
      <c r="I21" s="1190"/>
    </row>
    <row r="22" spans="1:9" x14ac:dyDescent="0.25">
      <c r="A22" s="1188"/>
      <c r="B22" s="1189"/>
      <c r="C22" s="1189"/>
      <c r="D22" s="1189"/>
      <c r="E22" s="1189"/>
      <c r="F22" s="1189"/>
      <c r="G22" s="1189"/>
      <c r="H22" s="1189"/>
      <c r="I22" s="1190"/>
    </row>
    <row r="23" spans="1:9" x14ac:dyDescent="0.25">
      <c r="A23" s="1188"/>
      <c r="B23" s="1189"/>
      <c r="C23" s="1189"/>
      <c r="D23" s="1189"/>
      <c r="E23" s="1189"/>
      <c r="F23" s="1189"/>
      <c r="G23" s="1189"/>
      <c r="H23" s="1189"/>
      <c r="I23" s="1190"/>
    </row>
    <row r="24" spans="1:9" x14ac:dyDescent="0.25">
      <c r="A24" s="1188"/>
      <c r="B24" s="1189"/>
      <c r="C24" s="1189"/>
      <c r="D24" s="1189"/>
      <c r="E24" s="1189"/>
      <c r="F24" s="1189"/>
      <c r="G24" s="1189"/>
      <c r="H24" s="1189"/>
      <c r="I24" s="1190"/>
    </row>
    <row r="25" spans="1:9" x14ac:dyDescent="0.25">
      <c r="A25" s="1188"/>
      <c r="B25" s="1189"/>
      <c r="C25" s="1189"/>
      <c r="D25" s="1189"/>
      <c r="E25" s="1189"/>
      <c r="F25" s="1189"/>
      <c r="G25" s="1189"/>
      <c r="H25" s="1189"/>
      <c r="I25" s="1190"/>
    </row>
    <row r="26" spans="1:9" x14ac:dyDescent="0.25">
      <c r="A26" s="1188"/>
      <c r="B26" s="1189"/>
      <c r="C26" s="1189"/>
      <c r="D26" s="1189"/>
      <c r="E26" s="1189"/>
      <c r="F26" s="1189"/>
      <c r="G26" s="1189"/>
      <c r="H26" s="1189"/>
      <c r="I26" s="1190"/>
    </row>
    <row r="27" spans="1:9" x14ac:dyDescent="0.25">
      <c r="A27" s="1188"/>
      <c r="B27" s="1189"/>
      <c r="C27" s="1189"/>
      <c r="D27" s="1189"/>
      <c r="E27" s="1189"/>
      <c r="F27" s="1189"/>
      <c r="G27" s="1189"/>
      <c r="H27" s="1189"/>
      <c r="I27" s="1190"/>
    </row>
    <row r="28" spans="1:9" x14ac:dyDescent="0.25">
      <c r="A28" s="1188"/>
      <c r="B28" s="1189"/>
      <c r="C28" s="1189"/>
      <c r="D28" s="1189"/>
      <c r="E28" s="1189"/>
      <c r="F28" s="1189"/>
      <c r="G28" s="1189"/>
      <c r="H28" s="1189"/>
      <c r="I28" s="1190"/>
    </row>
    <row r="29" spans="1:9" x14ac:dyDescent="0.25">
      <c r="A29" s="1188"/>
      <c r="B29" s="1189"/>
      <c r="C29" s="1189"/>
      <c r="D29" s="1189"/>
      <c r="E29" s="1189"/>
      <c r="F29" s="1189"/>
      <c r="G29" s="1189"/>
      <c r="H29" s="1189"/>
      <c r="I29" s="1190"/>
    </row>
    <row r="30" spans="1:9" x14ac:dyDescent="0.25">
      <c r="A30" s="1188"/>
      <c r="B30" s="1189"/>
      <c r="C30" s="1189"/>
      <c r="D30" s="1189"/>
      <c r="E30" s="1189"/>
      <c r="F30" s="1189"/>
      <c r="G30" s="1189"/>
      <c r="H30" s="1189"/>
      <c r="I30" s="1190"/>
    </row>
    <row r="31" spans="1:9" x14ac:dyDescent="0.25">
      <c r="A31" s="1188"/>
      <c r="B31" s="1189"/>
      <c r="C31" s="1189"/>
      <c r="D31" s="1189"/>
      <c r="E31" s="1189"/>
      <c r="F31" s="1189"/>
      <c r="G31" s="1189"/>
      <c r="H31" s="1189"/>
      <c r="I31" s="1190"/>
    </row>
    <row r="32" spans="1:9" x14ac:dyDescent="0.25">
      <c r="A32" s="1188"/>
      <c r="B32" s="1189"/>
      <c r="C32" s="1189"/>
      <c r="D32" s="1189"/>
      <c r="E32" s="1189"/>
      <c r="F32" s="1189"/>
      <c r="G32" s="1189"/>
      <c r="H32" s="1189"/>
      <c r="I32" s="1190"/>
    </row>
    <row r="33" spans="1:9" x14ac:dyDescent="0.25">
      <c r="A33" s="1188"/>
      <c r="B33" s="1189"/>
      <c r="C33" s="1189"/>
      <c r="D33" s="1189"/>
      <c r="E33" s="1189"/>
      <c r="F33" s="1189"/>
      <c r="G33" s="1189"/>
      <c r="H33" s="1189"/>
      <c r="I33" s="1190"/>
    </row>
    <row r="34" spans="1:9" x14ac:dyDescent="0.25">
      <c r="A34" s="1188"/>
      <c r="B34" s="1189"/>
      <c r="C34" s="1189"/>
      <c r="D34" s="1189"/>
      <c r="E34" s="1189"/>
      <c r="F34" s="1189"/>
      <c r="G34" s="1189"/>
      <c r="H34" s="1189"/>
      <c r="I34" s="1190"/>
    </row>
    <row r="35" spans="1:9" x14ac:dyDescent="0.25">
      <c r="A35" s="1188"/>
      <c r="B35" s="1189"/>
      <c r="C35" s="1189"/>
      <c r="D35" s="1189"/>
      <c r="E35" s="1189"/>
      <c r="F35" s="1189"/>
      <c r="G35" s="1189"/>
      <c r="H35" s="1189"/>
      <c r="I35" s="1190"/>
    </row>
    <row r="36" spans="1:9" x14ac:dyDescent="0.25">
      <c r="A36" s="1188"/>
      <c r="B36" s="1189"/>
      <c r="C36" s="1189"/>
      <c r="D36" s="1189"/>
      <c r="E36" s="1189"/>
      <c r="F36" s="1189"/>
      <c r="G36" s="1189"/>
      <c r="H36" s="1189"/>
      <c r="I36" s="1190"/>
    </row>
    <row r="37" spans="1:9" x14ac:dyDescent="0.25">
      <c r="A37" s="1188"/>
      <c r="B37" s="1189"/>
      <c r="C37" s="1189"/>
      <c r="D37" s="1189"/>
      <c r="E37" s="1189"/>
      <c r="F37" s="1189"/>
      <c r="G37" s="1189"/>
      <c r="H37" s="1189"/>
      <c r="I37" s="1190"/>
    </row>
    <row r="38" spans="1:9" x14ac:dyDescent="0.25">
      <c r="A38" s="1188"/>
      <c r="B38" s="1189"/>
      <c r="C38" s="1189"/>
      <c r="D38" s="1189"/>
      <c r="E38" s="1189"/>
      <c r="F38" s="1189"/>
      <c r="G38" s="1189"/>
      <c r="H38" s="1189"/>
      <c r="I38" s="1190"/>
    </row>
    <row r="39" spans="1:9" x14ac:dyDescent="0.25">
      <c r="A39" s="1188"/>
      <c r="B39" s="1189"/>
      <c r="C39" s="1189"/>
      <c r="D39" s="1189"/>
      <c r="E39" s="1189"/>
      <c r="F39" s="1189"/>
      <c r="G39" s="1189"/>
      <c r="H39" s="1189"/>
      <c r="I39" s="1190"/>
    </row>
    <row r="40" spans="1:9" x14ac:dyDescent="0.25">
      <c r="A40" s="1188"/>
      <c r="B40" s="1189"/>
      <c r="C40" s="1189"/>
      <c r="D40" s="1189"/>
      <c r="E40" s="1189"/>
      <c r="F40" s="1189"/>
      <c r="G40" s="1189"/>
      <c r="H40" s="1189"/>
      <c r="I40" s="1190"/>
    </row>
    <row r="41" spans="1:9" x14ac:dyDescent="0.25">
      <c r="A41" s="1188"/>
      <c r="B41" s="1189"/>
      <c r="C41" s="1189"/>
      <c r="D41" s="1189"/>
      <c r="E41" s="1189"/>
      <c r="F41" s="1189"/>
      <c r="G41" s="1189"/>
      <c r="H41" s="1189"/>
      <c r="I41" s="1190"/>
    </row>
    <row r="42" spans="1:9" x14ac:dyDescent="0.25">
      <c r="A42" s="1188"/>
      <c r="B42" s="1189"/>
      <c r="C42" s="1189"/>
      <c r="D42" s="1189"/>
      <c r="E42" s="1189"/>
      <c r="F42" s="1189"/>
      <c r="G42" s="1189"/>
      <c r="H42" s="1189"/>
      <c r="I42" s="1190"/>
    </row>
    <row r="43" spans="1:9" x14ac:dyDescent="0.25">
      <c r="A43" s="1188"/>
      <c r="B43" s="1189"/>
      <c r="C43" s="1189"/>
      <c r="D43" s="1189"/>
      <c r="E43" s="1189"/>
      <c r="F43" s="1189"/>
      <c r="G43" s="1189"/>
      <c r="H43" s="1189"/>
      <c r="I43" s="1190"/>
    </row>
    <row r="44" spans="1:9" x14ac:dyDescent="0.25">
      <c r="A44" s="1188"/>
      <c r="B44" s="1189"/>
      <c r="C44" s="1189"/>
      <c r="D44" s="1189"/>
      <c r="E44" s="1189"/>
      <c r="F44" s="1189"/>
      <c r="G44" s="1189"/>
      <c r="H44" s="1189"/>
      <c r="I44" s="1190"/>
    </row>
    <row r="45" spans="1:9" x14ac:dyDescent="0.25">
      <c r="A45" s="1188"/>
      <c r="B45" s="1189"/>
      <c r="C45" s="1189"/>
      <c r="D45" s="1189"/>
      <c r="E45" s="1189"/>
      <c r="F45" s="1189"/>
      <c r="G45" s="1189"/>
      <c r="H45" s="1189"/>
      <c r="I45" s="1190"/>
    </row>
    <row r="46" spans="1:9" x14ac:dyDescent="0.25">
      <c r="A46" s="1188"/>
      <c r="B46" s="1189"/>
      <c r="C46" s="1189"/>
      <c r="D46" s="1189"/>
      <c r="E46" s="1189"/>
      <c r="F46" s="1189"/>
      <c r="G46" s="1189"/>
      <c r="H46" s="1189"/>
      <c r="I46" s="1190"/>
    </row>
    <row r="47" spans="1:9" x14ac:dyDescent="0.25">
      <c r="A47" s="1188"/>
      <c r="B47" s="1189"/>
      <c r="C47" s="1189"/>
      <c r="D47" s="1189"/>
      <c r="E47" s="1189"/>
      <c r="F47" s="1189"/>
      <c r="G47" s="1189"/>
      <c r="H47" s="1189"/>
      <c r="I47" s="1190"/>
    </row>
    <row r="48" spans="1:9" x14ac:dyDescent="0.25">
      <c r="A48" s="1188"/>
      <c r="B48" s="1189"/>
      <c r="C48" s="1189"/>
      <c r="D48" s="1189"/>
      <c r="E48" s="1189"/>
      <c r="F48" s="1189"/>
      <c r="G48" s="1189"/>
      <c r="H48" s="1189"/>
      <c r="I48" s="1190"/>
    </row>
    <row r="49" spans="1:9" x14ac:dyDescent="0.25">
      <c r="A49" s="1188"/>
      <c r="B49" s="1189"/>
      <c r="C49" s="1189"/>
      <c r="D49" s="1189"/>
      <c r="E49" s="1189"/>
      <c r="F49" s="1189"/>
      <c r="G49" s="1189"/>
      <c r="H49" s="1189"/>
      <c r="I49" s="1190"/>
    </row>
    <row r="50" spans="1:9" ht="13" thickBot="1" x14ac:dyDescent="0.3">
      <c r="A50" s="1510"/>
      <c r="B50" s="1012"/>
      <c r="C50" s="1012"/>
      <c r="D50" s="1012"/>
      <c r="E50" s="1012"/>
      <c r="F50" s="1012"/>
      <c r="G50" s="1012"/>
      <c r="H50" s="1012"/>
      <c r="I50" s="1511"/>
    </row>
  </sheetData>
  <mergeCells count="49">
    <mergeCell ref="A50:I50"/>
    <mergeCell ref="A49:I49"/>
    <mergeCell ref="A41:I41"/>
    <mergeCell ref="A42:I42"/>
    <mergeCell ref="A43:I43"/>
    <mergeCell ref="A44:I44"/>
    <mergeCell ref="A12:I12"/>
    <mergeCell ref="H2:I2"/>
    <mergeCell ref="H1:I1"/>
    <mergeCell ref="A4:I4"/>
    <mergeCell ref="A5:I5"/>
    <mergeCell ref="A7:I7"/>
    <mergeCell ref="A8:I8"/>
    <mergeCell ref="A9:I9"/>
    <mergeCell ref="A10:I10"/>
    <mergeCell ref="A11:I11"/>
    <mergeCell ref="A6:I6"/>
    <mergeCell ref="A18:I18"/>
    <mergeCell ref="A45:I45"/>
    <mergeCell ref="A46:I46"/>
    <mergeCell ref="A47:I47"/>
    <mergeCell ref="A48:I48"/>
    <mergeCell ref="A30:I30"/>
    <mergeCell ref="A19:I19"/>
    <mergeCell ref="A20:I20"/>
    <mergeCell ref="A21:I21"/>
    <mergeCell ref="A22:I22"/>
    <mergeCell ref="A23:I23"/>
    <mergeCell ref="A24:I24"/>
    <mergeCell ref="A39:I39"/>
    <mergeCell ref="A40:I40"/>
    <mergeCell ref="A35:I35"/>
    <mergeCell ref="A36:I36"/>
    <mergeCell ref="A13:I13"/>
    <mergeCell ref="A14:I14"/>
    <mergeCell ref="A15:I15"/>
    <mergeCell ref="A16:I16"/>
    <mergeCell ref="A17:I17"/>
    <mergeCell ref="A37:I37"/>
    <mergeCell ref="A38:I38"/>
    <mergeCell ref="A31:I31"/>
    <mergeCell ref="A32:I32"/>
    <mergeCell ref="A33:I33"/>
    <mergeCell ref="A25:I25"/>
    <mergeCell ref="A26:I26"/>
    <mergeCell ref="A34:I34"/>
    <mergeCell ref="A27:I27"/>
    <mergeCell ref="A28:I28"/>
    <mergeCell ref="A29:I2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4"/>
  <dimension ref="A1:K196"/>
  <sheetViews>
    <sheetView workbookViewId="0">
      <selection sqref="A1:K1"/>
    </sheetView>
  </sheetViews>
  <sheetFormatPr defaultColWidth="9.26953125" defaultRowHeight="13" x14ac:dyDescent="0.3"/>
  <cols>
    <col min="1" max="1" width="4" style="755" customWidth="1"/>
    <col min="2" max="2" width="9.453125" style="755" customWidth="1"/>
    <col min="3" max="3" width="9.26953125" style="755"/>
    <col min="4" max="4" width="6.54296875" style="755" customWidth="1"/>
    <col min="5" max="7" width="9.26953125" style="755"/>
    <col min="8" max="8" width="12.453125" style="755" customWidth="1"/>
    <col min="9" max="9" width="5.7265625" style="755" customWidth="1"/>
    <col min="10" max="10" width="7.26953125" style="755" customWidth="1"/>
    <col min="11" max="11" width="7.7265625" style="755" customWidth="1"/>
    <col min="12" max="16384" width="9.26953125" style="755"/>
  </cols>
  <sheetData>
    <row r="1" spans="1:11" s="71" customFormat="1" ht="16.5" customHeight="1" x14ac:dyDescent="0.3">
      <c r="A1" s="1052" t="s">
        <v>1870</v>
      </c>
      <c r="B1" s="1052"/>
      <c r="C1" s="1052"/>
      <c r="D1" s="1052"/>
      <c r="E1" s="1052"/>
      <c r="F1" s="1052"/>
      <c r="G1" s="1052"/>
      <c r="H1" s="1052"/>
      <c r="I1" s="1052"/>
      <c r="J1" s="1052"/>
      <c r="K1" s="1052"/>
    </row>
    <row r="2" spans="1:11" s="71" customFormat="1" x14ac:dyDescent="0.3">
      <c r="A2" s="1052"/>
      <c r="B2" s="1052"/>
      <c r="C2" s="1052"/>
      <c r="D2" s="1052"/>
      <c r="E2" s="1052"/>
      <c r="F2" s="1052"/>
      <c r="G2" s="1052"/>
      <c r="H2" s="1052"/>
      <c r="I2" s="1052"/>
      <c r="J2" s="1052"/>
      <c r="K2" s="1052"/>
    </row>
    <row r="3" spans="1:11" s="71" customFormat="1" ht="20" x14ac:dyDescent="0.4">
      <c r="A3" s="1911" t="s">
        <v>1869</v>
      </c>
      <c r="B3" s="1911"/>
      <c r="C3" s="1911"/>
      <c r="D3" s="1911"/>
      <c r="E3" s="1911"/>
      <c r="F3" s="1911"/>
      <c r="G3" s="1911"/>
      <c r="H3" s="1911"/>
      <c r="I3" s="1911"/>
      <c r="J3" s="1911"/>
      <c r="K3" s="753"/>
    </row>
    <row r="4" spans="1:11" s="71" customFormat="1" ht="25.15" customHeight="1" x14ac:dyDescent="0.3">
      <c r="A4" s="751"/>
      <c r="B4" s="875"/>
      <c r="C4" s="875"/>
      <c r="D4" s="875"/>
      <c r="E4" s="875"/>
      <c r="F4" s="875"/>
      <c r="G4" s="1131"/>
      <c r="H4" s="1131"/>
      <c r="I4" s="1131"/>
      <c r="J4" s="1131"/>
      <c r="K4" s="1131"/>
    </row>
    <row r="5" spans="1:11" s="71" customFormat="1" ht="14.15" customHeight="1" x14ac:dyDescent="0.25">
      <c r="A5" s="751"/>
      <c r="B5" s="1913" t="s">
        <v>1871</v>
      </c>
      <c r="C5" s="1913"/>
      <c r="D5" s="1913"/>
      <c r="E5" s="1913"/>
      <c r="F5" s="1913"/>
      <c r="G5" s="1119"/>
      <c r="H5" s="1119"/>
      <c r="I5" s="1119"/>
      <c r="J5" s="1119"/>
      <c r="K5" s="1119"/>
    </row>
    <row r="6" spans="1:11" s="71" customFormat="1" ht="25.15" customHeight="1" x14ac:dyDescent="0.3">
      <c r="A6" s="41" t="s">
        <v>1791</v>
      </c>
      <c r="B6" s="1914"/>
      <c r="C6" s="1914"/>
      <c r="D6" s="1914"/>
      <c r="E6" s="1914"/>
      <c r="F6" s="1914"/>
      <c r="I6" s="1119"/>
      <c r="J6" s="1119"/>
      <c r="K6" s="1119"/>
    </row>
    <row r="7" spans="1:11" s="71" customFormat="1" ht="25.15" customHeight="1" x14ac:dyDescent="0.25">
      <c r="B7" s="1913" t="s">
        <v>1872</v>
      </c>
      <c r="C7" s="1913"/>
      <c r="D7" s="1913"/>
      <c r="E7" s="1913"/>
      <c r="F7" s="1913"/>
      <c r="G7" s="752"/>
      <c r="H7" s="752"/>
      <c r="I7" s="752"/>
      <c r="J7" s="752"/>
      <c r="K7" s="752"/>
    </row>
    <row r="8" spans="1:11" s="71" customFormat="1" ht="14.15" customHeight="1" x14ac:dyDescent="0.3">
      <c r="C8" s="1052"/>
      <c r="D8" s="1052"/>
      <c r="E8" s="1052"/>
      <c r="F8" s="1052"/>
      <c r="G8" s="1052"/>
      <c r="H8" s="1052"/>
      <c r="I8" s="1119"/>
      <c r="J8" s="1119"/>
      <c r="K8" s="1119"/>
    </row>
    <row r="9" spans="1:11" s="71" customFormat="1" ht="12.5" x14ac:dyDescent="0.25">
      <c r="A9" s="1119"/>
      <c r="B9" s="1119"/>
      <c r="C9" s="1119"/>
      <c r="D9" s="1119"/>
      <c r="E9" s="1119"/>
      <c r="F9" s="1119"/>
      <c r="G9" s="1119"/>
      <c r="H9" s="1119"/>
      <c r="I9" s="1119"/>
      <c r="J9" s="1119"/>
    </row>
    <row r="10" spans="1:11" s="71" customFormat="1" ht="85.9" customHeight="1" x14ac:dyDescent="0.35">
      <c r="A10" s="1915" t="str">
        <f>CONCATENATE("states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",TEXT(DATE(YEAR(Title!F37),MONTH(Title!F37)-11,DAY(1)),"Mmmm d, yyyy")," to and including ",TEXT(Title!F37,"Mmmm d, yyyy."))</f>
        <v>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January 1, 2024 to and including December 31, 2024.</v>
      </c>
      <c r="B10" s="1915"/>
      <c r="C10" s="1915"/>
      <c r="D10" s="1915"/>
      <c r="E10" s="1915"/>
      <c r="F10" s="1915"/>
      <c r="G10" s="1915"/>
      <c r="H10" s="1915"/>
      <c r="I10" s="1915"/>
      <c r="J10" s="1915"/>
    </row>
    <row r="11" spans="1:11" s="71" customFormat="1" ht="18" customHeight="1" x14ac:dyDescent="0.3">
      <c r="A11" s="1052"/>
      <c r="B11" s="1052"/>
      <c r="C11" s="1052"/>
      <c r="D11" s="1052"/>
      <c r="E11" s="1052"/>
      <c r="F11" s="1052"/>
      <c r="G11" s="1052"/>
      <c r="H11" s="1052"/>
      <c r="I11" s="1052"/>
      <c r="J11" s="1052"/>
    </row>
    <row r="12" spans="1:11" s="71" customFormat="1" ht="25.15" customHeight="1" x14ac:dyDescent="0.25">
      <c r="B12" s="875"/>
      <c r="C12" s="875"/>
      <c r="D12" s="875"/>
      <c r="E12" s="875"/>
      <c r="F12" s="875"/>
      <c r="G12" s="875"/>
      <c r="H12" s="1119"/>
      <c r="I12" s="1119"/>
      <c r="J12" s="1119"/>
    </row>
    <row r="13" spans="1:11" s="71" customFormat="1" ht="14.15" customHeight="1" x14ac:dyDescent="0.25">
      <c r="B13" s="1913" t="s">
        <v>1873</v>
      </c>
      <c r="C13" s="1913"/>
      <c r="D13" s="1913"/>
      <c r="E13" s="1913"/>
      <c r="F13" s="1913"/>
      <c r="G13" s="1913"/>
      <c r="H13" s="1119"/>
      <c r="I13" s="1119"/>
      <c r="J13" s="1119"/>
    </row>
    <row r="14" spans="1:11" s="71" customFormat="1" ht="16.5" customHeight="1" x14ac:dyDescent="0.25">
      <c r="A14" s="1119"/>
      <c r="B14" s="1119"/>
      <c r="C14" s="1119"/>
      <c r="D14" s="1119"/>
      <c r="E14" s="1119"/>
      <c r="F14" s="1119"/>
      <c r="G14" s="1119"/>
      <c r="H14" s="1119"/>
      <c r="I14" s="1119"/>
      <c r="J14" s="1119"/>
    </row>
    <row r="15" spans="1:11" s="71" customFormat="1" ht="35.15" customHeight="1" x14ac:dyDescent="0.3">
      <c r="B15" s="1148"/>
      <c r="C15" s="1148"/>
      <c r="D15" s="1148"/>
      <c r="E15" s="1148"/>
      <c r="F15" s="1148"/>
      <c r="G15" s="1119"/>
      <c r="H15" s="1119"/>
      <c r="I15" s="1119"/>
      <c r="J15" s="1119"/>
    </row>
    <row r="16" spans="1:11" s="71" customFormat="1" ht="35.15" customHeight="1" x14ac:dyDescent="0.3">
      <c r="B16" s="1912" t="s">
        <v>1984</v>
      </c>
      <c r="C16" s="1912"/>
      <c r="D16" s="1912"/>
      <c r="E16" s="1912"/>
      <c r="F16" s="1912"/>
      <c r="G16" s="1119"/>
      <c r="H16" s="1119"/>
      <c r="I16" s="1119"/>
      <c r="J16" s="41"/>
    </row>
    <row r="17" spans="1:11" s="71" customFormat="1" ht="35.15" customHeight="1" x14ac:dyDescent="0.3">
      <c r="B17" s="1119"/>
      <c r="C17" s="1119"/>
      <c r="D17" s="1119"/>
      <c r="E17" s="41"/>
      <c r="G17" s="1119"/>
      <c r="H17" s="1119"/>
      <c r="I17" s="1119"/>
      <c r="J17" s="1119"/>
    </row>
    <row r="18" spans="1:11" s="71" customFormat="1" ht="35.15" customHeight="1" x14ac:dyDescent="0.3">
      <c r="B18" s="41"/>
      <c r="C18" s="41"/>
      <c r="E18" s="1119"/>
      <c r="F18" s="1119"/>
      <c r="H18" s="1119"/>
      <c r="I18" s="1119"/>
      <c r="J18" s="1119"/>
    </row>
    <row r="19" spans="1:11" s="71" customFormat="1" ht="48.75" customHeight="1" x14ac:dyDescent="0.25">
      <c r="B19" s="1119"/>
      <c r="C19" s="1119"/>
      <c r="D19" s="1119"/>
      <c r="E19" s="1119"/>
      <c r="F19" s="1119"/>
      <c r="G19" s="1119"/>
      <c r="H19" s="1119"/>
      <c r="I19" s="1119"/>
    </row>
    <row r="20" spans="1:11" s="71" customFormat="1" ht="14.15" customHeight="1" x14ac:dyDescent="0.3">
      <c r="B20" s="1119"/>
      <c r="C20" s="1119"/>
      <c r="D20" s="1119"/>
      <c r="E20" s="754"/>
      <c r="F20" s="754"/>
      <c r="G20" s="754"/>
      <c r="H20" s="754"/>
      <c r="I20" s="1119"/>
      <c r="J20" s="1119"/>
    </row>
    <row r="21" spans="1:11" s="71" customFormat="1" ht="12.5" x14ac:dyDescent="0.25">
      <c r="A21" s="1119"/>
      <c r="B21" s="1119"/>
      <c r="C21" s="1119"/>
      <c r="D21" s="1119"/>
      <c r="E21" s="1119"/>
      <c r="F21" s="1119"/>
      <c r="G21" s="1119"/>
      <c r="H21" s="1119"/>
      <c r="I21" s="1119"/>
      <c r="J21" s="1119"/>
      <c r="K21" s="1119"/>
    </row>
    <row r="22" spans="1:11" s="71" customFormat="1" ht="12.5" x14ac:dyDescent="0.25"/>
    <row r="23" spans="1:11" s="71" customFormat="1" ht="12.5" x14ac:dyDescent="0.25"/>
    <row r="24" spans="1:11" s="71" customFormat="1" ht="12.5" x14ac:dyDescent="0.25"/>
    <row r="25" spans="1:11" s="71" customFormat="1" ht="12.5" x14ac:dyDescent="0.25"/>
    <row r="26" spans="1:11" s="71" customFormat="1" ht="12.5" x14ac:dyDescent="0.25"/>
    <row r="27" spans="1:11" s="71" customFormat="1" ht="12.5" x14ac:dyDescent="0.25"/>
    <row r="28" spans="1:11" s="71" customFormat="1" ht="12.5" x14ac:dyDescent="0.25"/>
    <row r="29" spans="1:11" s="71" customFormat="1" ht="12.5" x14ac:dyDescent="0.25"/>
    <row r="30" spans="1:11" s="71" customFormat="1" ht="12.5" x14ac:dyDescent="0.25"/>
    <row r="31" spans="1:11" s="71" customFormat="1" ht="12.5" x14ac:dyDescent="0.25"/>
    <row r="32" spans="1:11" s="71" customFormat="1" ht="12.5" x14ac:dyDescent="0.25"/>
    <row r="33" s="71" customFormat="1" ht="12.5" x14ac:dyDescent="0.25"/>
    <row r="34" s="71" customFormat="1" ht="12.5" x14ac:dyDescent="0.25"/>
    <row r="35" s="71" customFormat="1" ht="12.5" x14ac:dyDescent="0.25"/>
    <row r="36" s="71" customFormat="1" ht="12.5" x14ac:dyDescent="0.25"/>
    <row r="37" s="71" customFormat="1" ht="12.5" x14ac:dyDescent="0.25"/>
    <row r="38" s="71" customFormat="1" ht="12.5" x14ac:dyDescent="0.25"/>
    <row r="39" s="71" customFormat="1" ht="12.5" x14ac:dyDescent="0.25"/>
    <row r="40" s="71" customFormat="1" ht="12.5" x14ac:dyDescent="0.25"/>
    <row r="41" s="71" customFormat="1" ht="12.5" x14ac:dyDescent="0.25"/>
    <row r="42" s="71" customFormat="1" ht="12.5" x14ac:dyDescent="0.25"/>
    <row r="43" s="71" customFormat="1" ht="12.5" x14ac:dyDescent="0.25"/>
    <row r="44" s="71" customFormat="1" ht="12.5" x14ac:dyDescent="0.25"/>
    <row r="45" s="71" customFormat="1" ht="12.5" x14ac:dyDescent="0.25"/>
    <row r="46" s="71" customFormat="1" ht="12.5" x14ac:dyDescent="0.25"/>
    <row r="47" s="71" customFormat="1" ht="12.5" x14ac:dyDescent="0.25"/>
    <row r="48" s="71" customFormat="1" ht="12.5" x14ac:dyDescent="0.25"/>
    <row r="49" s="71" customFormat="1" ht="12.5" x14ac:dyDescent="0.25"/>
    <row r="50" s="71" customFormat="1" ht="12.5" x14ac:dyDescent="0.25"/>
    <row r="51" s="71" customFormat="1" ht="12.5" x14ac:dyDescent="0.25"/>
    <row r="52" s="71" customFormat="1" ht="12.5" x14ac:dyDescent="0.25"/>
    <row r="53" s="71" customFormat="1" ht="12.5" x14ac:dyDescent="0.25"/>
    <row r="54" s="71" customFormat="1" ht="12.5" x14ac:dyDescent="0.25"/>
    <row r="55" s="71" customFormat="1" ht="12.5" x14ac:dyDescent="0.25"/>
    <row r="56" s="71" customFormat="1" ht="12.5" x14ac:dyDescent="0.25"/>
    <row r="57" s="71" customFormat="1" ht="12.5" x14ac:dyDescent="0.25"/>
    <row r="58" s="71" customFormat="1" ht="12.5" x14ac:dyDescent="0.25"/>
    <row r="59" s="71" customFormat="1" ht="12.5" x14ac:dyDescent="0.25"/>
    <row r="60" s="71" customFormat="1" ht="12.5" x14ac:dyDescent="0.25"/>
    <row r="61" s="71" customFormat="1" ht="12.5" x14ac:dyDescent="0.25"/>
    <row r="62" s="71" customFormat="1" ht="12.5" x14ac:dyDescent="0.25"/>
    <row r="63" s="71" customFormat="1" ht="12.5" x14ac:dyDescent="0.25"/>
    <row r="64" s="71" customFormat="1" ht="12.5" x14ac:dyDescent="0.25"/>
    <row r="65" s="71" customFormat="1" ht="12.5" x14ac:dyDescent="0.25"/>
    <row r="66" s="71" customFormat="1" ht="12.5" x14ac:dyDescent="0.25"/>
    <row r="67" s="71" customFormat="1" ht="12.5" x14ac:dyDescent="0.25"/>
    <row r="68" s="71" customFormat="1" ht="12.5" x14ac:dyDescent="0.25"/>
    <row r="69" s="71" customFormat="1" ht="12.5" x14ac:dyDescent="0.25"/>
    <row r="70" s="71" customFormat="1" ht="12.5" x14ac:dyDescent="0.25"/>
    <row r="71" s="71" customFormat="1" ht="12.5" x14ac:dyDescent="0.25"/>
    <row r="72" s="71" customFormat="1" ht="12.5" x14ac:dyDescent="0.25"/>
    <row r="73" s="71" customFormat="1" ht="12.5" x14ac:dyDescent="0.25"/>
    <row r="74" s="71" customFormat="1" ht="12.5" x14ac:dyDescent="0.25"/>
    <row r="75" s="71" customFormat="1" ht="12.5" x14ac:dyDescent="0.25"/>
    <row r="76" s="71" customFormat="1" ht="12.5" x14ac:dyDescent="0.25"/>
    <row r="77" s="71" customFormat="1" ht="12.5" x14ac:dyDescent="0.25"/>
    <row r="78" s="71" customFormat="1" ht="12.5" x14ac:dyDescent="0.25"/>
    <row r="79" s="71" customFormat="1" ht="12.5" x14ac:dyDescent="0.25"/>
    <row r="80" s="71" customFormat="1" ht="12.5" x14ac:dyDescent="0.25"/>
    <row r="81" s="71" customFormat="1" ht="12.5" x14ac:dyDescent="0.25"/>
    <row r="82" s="71" customFormat="1" ht="12.5" x14ac:dyDescent="0.25"/>
    <row r="83" s="71" customFormat="1" ht="12.5" x14ac:dyDescent="0.25"/>
    <row r="84" s="71" customFormat="1" ht="12.5" x14ac:dyDescent="0.25"/>
    <row r="85" s="71" customFormat="1" ht="12.5" x14ac:dyDescent="0.25"/>
    <row r="86" s="71" customFormat="1" ht="12.5" x14ac:dyDescent="0.25"/>
    <row r="87" s="71" customFormat="1" ht="12.5" x14ac:dyDescent="0.25"/>
    <row r="88" s="71" customFormat="1" ht="12.5" x14ac:dyDescent="0.25"/>
    <row r="89" s="71" customFormat="1" ht="12.5" x14ac:dyDescent="0.25"/>
    <row r="90" s="71" customFormat="1" ht="12.5" x14ac:dyDescent="0.25"/>
    <row r="91" s="71" customFormat="1" ht="12.5" x14ac:dyDescent="0.25"/>
    <row r="92" s="71" customFormat="1" ht="12.5" x14ac:dyDescent="0.25"/>
    <row r="93" s="71" customFormat="1" ht="12.5" x14ac:dyDescent="0.25"/>
    <row r="94" s="71" customFormat="1" ht="12.5" x14ac:dyDescent="0.25"/>
    <row r="95" s="71" customFormat="1" ht="12.5" x14ac:dyDescent="0.25"/>
    <row r="96" s="71" customFormat="1" ht="12.5" x14ac:dyDescent="0.25"/>
    <row r="97" s="71" customFormat="1" ht="12.5" x14ac:dyDescent="0.25"/>
    <row r="98" s="71" customFormat="1" ht="12.5" x14ac:dyDescent="0.25"/>
    <row r="99" s="71" customFormat="1" ht="12.5" x14ac:dyDescent="0.25"/>
    <row r="100" s="71" customFormat="1" ht="12.5" x14ac:dyDescent="0.25"/>
    <row r="101" s="71" customFormat="1" ht="12.5" x14ac:dyDescent="0.25"/>
    <row r="102" s="71" customFormat="1" ht="12.5" x14ac:dyDescent="0.25"/>
    <row r="103" s="71" customFormat="1" ht="12.5" x14ac:dyDescent="0.25"/>
    <row r="104" s="71" customFormat="1" ht="12.5" x14ac:dyDescent="0.25"/>
    <row r="105" s="71" customFormat="1" ht="12.5" x14ac:dyDescent="0.25"/>
    <row r="106" s="71" customFormat="1" ht="12.5" x14ac:dyDescent="0.25"/>
    <row r="107" s="71" customFormat="1" ht="12.5" x14ac:dyDescent="0.25"/>
    <row r="108" s="71" customFormat="1" ht="12.5" x14ac:dyDescent="0.25"/>
    <row r="109" s="71" customFormat="1" ht="12.5" x14ac:dyDescent="0.25"/>
    <row r="110" s="71" customFormat="1" ht="12.5" x14ac:dyDescent="0.25"/>
    <row r="111" s="71" customFormat="1" ht="12.5" x14ac:dyDescent="0.25"/>
    <row r="112" s="71" customFormat="1" ht="12.5" x14ac:dyDescent="0.25"/>
    <row r="113" s="71" customFormat="1" ht="12.5" x14ac:dyDescent="0.25"/>
    <row r="114" s="71" customFormat="1" ht="12.5" x14ac:dyDescent="0.25"/>
    <row r="115" s="71" customFormat="1" ht="12.5" x14ac:dyDescent="0.25"/>
    <row r="116" s="71" customFormat="1" ht="12.5" x14ac:dyDescent="0.25"/>
    <row r="117" s="71" customFormat="1" ht="12.5" x14ac:dyDescent="0.25"/>
    <row r="118" s="71" customFormat="1" ht="12.5" x14ac:dyDescent="0.25"/>
    <row r="119" s="71" customFormat="1" ht="12.5" x14ac:dyDescent="0.25"/>
    <row r="120" s="71" customFormat="1" ht="12.5" x14ac:dyDescent="0.25"/>
    <row r="121" s="71" customFormat="1" ht="12.5" x14ac:dyDescent="0.25"/>
    <row r="122" s="71" customFormat="1" ht="12.5" x14ac:dyDescent="0.25"/>
    <row r="123" s="71" customFormat="1" ht="12.5" x14ac:dyDescent="0.25"/>
    <row r="124" s="71" customFormat="1" ht="12.5" x14ac:dyDescent="0.25"/>
    <row r="125" s="71" customFormat="1" ht="12.5" x14ac:dyDescent="0.25"/>
    <row r="126" s="71" customFormat="1" ht="12.5" x14ac:dyDescent="0.25"/>
    <row r="127" s="71" customFormat="1" ht="12.5" x14ac:dyDescent="0.25"/>
    <row r="128" s="71" customFormat="1" ht="12.5" x14ac:dyDescent="0.25"/>
    <row r="129" s="71" customFormat="1" ht="12.5" x14ac:dyDescent="0.25"/>
    <row r="130" s="71" customFormat="1" ht="12.5" x14ac:dyDescent="0.25"/>
    <row r="131" s="71" customFormat="1" ht="12.5" x14ac:dyDescent="0.25"/>
    <row r="132" s="71" customFormat="1" ht="12.5" x14ac:dyDescent="0.25"/>
    <row r="133" s="71" customFormat="1" ht="12.5" x14ac:dyDescent="0.25"/>
    <row r="134" s="71" customFormat="1" ht="12.5" x14ac:dyDescent="0.25"/>
    <row r="135" s="71" customFormat="1" ht="12.5" x14ac:dyDescent="0.25"/>
    <row r="136" s="71" customFormat="1" ht="12.5" x14ac:dyDescent="0.25"/>
    <row r="137" s="71" customFormat="1" ht="12.5" x14ac:dyDescent="0.25"/>
    <row r="138" s="71" customFormat="1" ht="12.5" x14ac:dyDescent="0.25"/>
    <row r="139" s="71" customFormat="1" ht="12.5" x14ac:dyDescent="0.25"/>
    <row r="140" s="71" customFormat="1" ht="12.5" x14ac:dyDescent="0.25"/>
    <row r="141" s="71" customFormat="1" ht="12.5" x14ac:dyDescent="0.25"/>
    <row r="142" s="71" customFormat="1" ht="12.5" x14ac:dyDescent="0.25"/>
    <row r="143" s="71" customFormat="1" ht="12.5" x14ac:dyDescent="0.25"/>
    <row r="144" s="71" customFormat="1" ht="12.5" x14ac:dyDescent="0.25"/>
    <row r="145" s="71" customFormat="1" ht="12.5" x14ac:dyDescent="0.25"/>
    <row r="146" s="71" customFormat="1" ht="12.5" x14ac:dyDescent="0.25"/>
    <row r="147" s="71" customFormat="1" ht="12.5" x14ac:dyDescent="0.25"/>
    <row r="148" s="71" customFormat="1" ht="12.5" x14ac:dyDescent="0.25"/>
    <row r="149" s="71" customFormat="1" ht="12.5" x14ac:dyDescent="0.25"/>
    <row r="150" s="71" customFormat="1" ht="12.5" x14ac:dyDescent="0.25"/>
    <row r="151" s="71" customFormat="1" ht="12.5" x14ac:dyDescent="0.25"/>
    <row r="152" s="71" customFormat="1" ht="12.5" x14ac:dyDescent="0.25"/>
    <row r="153" s="71" customFormat="1" ht="12.5" x14ac:dyDescent="0.25"/>
    <row r="154" s="71" customFormat="1" ht="12.5" x14ac:dyDescent="0.25"/>
    <row r="155" s="71" customFormat="1" ht="12.5" x14ac:dyDescent="0.25"/>
    <row r="156" s="71" customFormat="1" ht="12.5" x14ac:dyDescent="0.25"/>
    <row r="157" s="71" customFormat="1" ht="12.5" x14ac:dyDescent="0.25"/>
    <row r="158" s="71" customFormat="1" ht="12.5" x14ac:dyDescent="0.25"/>
    <row r="159" s="71" customFormat="1" ht="12.5" x14ac:dyDescent="0.25"/>
    <row r="160" s="71" customFormat="1" ht="12.5" x14ac:dyDescent="0.25"/>
    <row r="161" s="71" customFormat="1" ht="12.5" x14ac:dyDescent="0.25"/>
    <row r="162" s="71" customFormat="1" ht="12.5" x14ac:dyDescent="0.25"/>
    <row r="163" s="71" customFormat="1" ht="12.5" x14ac:dyDescent="0.25"/>
    <row r="164" s="71" customFormat="1" ht="12.5" x14ac:dyDescent="0.25"/>
    <row r="165" s="71" customFormat="1" ht="12.5" x14ac:dyDescent="0.25"/>
    <row r="166" s="71" customFormat="1" ht="12.5" x14ac:dyDescent="0.25"/>
    <row r="167" s="71" customFormat="1" ht="12.5" x14ac:dyDescent="0.25"/>
    <row r="168" s="71" customFormat="1" ht="12.5" x14ac:dyDescent="0.25"/>
    <row r="169" s="71" customFormat="1" ht="12.5" x14ac:dyDescent="0.25"/>
    <row r="170" s="71" customFormat="1" ht="12.5" x14ac:dyDescent="0.25"/>
    <row r="171" s="71" customFormat="1" ht="12.5" x14ac:dyDescent="0.25"/>
    <row r="172" s="71" customFormat="1" ht="12.5" x14ac:dyDescent="0.25"/>
    <row r="173" s="71" customFormat="1" ht="12.5" x14ac:dyDescent="0.25"/>
    <row r="174" s="71" customFormat="1" ht="12.5" x14ac:dyDescent="0.25"/>
    <row r="175" s="71" customFormat="1" ht="12.5" x14ac:dyDescent="0.25"/>
    <row r="176" s="71" customFormat="1" ht="12.5" x14ac:dyDescent="0.25"/>
    <row r="177" s="71" customFormat="1" ht="12.5" x14ac:dyDescent="0.25"/>
    <row r="178" s="71" customFormat="1" ht="12.5" x14ac:dyDescent="0.25"/>
    <row r="179" s="71" customFormat="1" ht="12.5" x14ac:dyDescent="0.25"/>
    <row r="180" s="71" customFormat="1" ht="12.5" x14ac:dyDescent="0.25"/>
    <row r="181" s="71" customFormat="1" ht="12.5" x14ac:dyDescent="0.25"/>
    <row r="182" s="71" customFormat="1" ht="12.5" x14ac:dyDescent="0.25"/>
    <row r="183" s="71" customFormat="1" ht="12.5" x14ac:dyDescent="0.25"/>
    <row r="184" s="71" customFormat="1" ht="12.5" x14ac:dyDescent="0.25"/>
    <row r="185" s="71" customFormat="1" ht="12.5" x14ac:dyDescent="0.25"/>
    <row r="186" s="71" customFormat="1" ht="12.5" x14ac:dyDescent="0.25"/>
    <row r="187" s="71" customFormat="1" ht="12.5" x14ac:dyDescent="0.25"/>
    <row r="188" s="71" customFormat="1" ht="12.5" x14ac:dyDescent="0.25"/>
    <row r="189" s="71" customFormat="1" ht="12.5" x14ac:dyDescent="0.25"/>
    <row r="190" s="71" customFormat="1" ht="12.5" x14ac:dyDescent="0.25"/>
    <row r="191" s="71" customFormat="1" ht="12.5" x14ac:dyDescent="0.25"/>
    <row r="192" s="71" customFormat="1" ht="12.5" x14ac:dyDescent="0.25"/>
    <row r="193" s="71" customFormat="1" ht="12.5" x14ac:dyDescent="0.25"/>
    <row r="194" s="71" customFormat="1" ht="12.5" x14ac:dyDescent="0.25"/>
    <row r="195" s="71" customFormat="1" ht="12.5" x14ac:dyDescent="0.25"/>
    <row r="196" s="71" customFormat="1" ht="12.5" x14ac:dyDescent="0.25"/>
  </sheetData>
  <mergeCells count="33">
    <mergeCell ref="A21:K21"/>
    <mergeCell ref="B17:D17"/>
    <mergeCell ref="G17:J17"/>
    <mergeCell ref="E18:F18"/>
    <mergeCell ref="H18:J18"/>
    <mergeCell ref="B19:C19"/>
    <mergeCell ref="D19:I19"/>
    <mergeCell ref="A14:J14"/>
    <mergeCell ref="B15:F15"/>
    <mergeCell ref="G15:J15"/>
    <mergeCell ref="B20:D20"/>
    <mergeCell ref="I20:J20"/>
    <mergeCell ref="A11:J11"/>
    <mergeCell ref="B12:G12"/>
    <mergeCell ref="H12:J12"/>
    <mergeCell ref="B13:G13"/>
    <mergeCell ref="H13:J13"/>
    <mergeCell ref="A1:K1"/>
    <mergeCell ref="A2:K2"/>
    <mergeCell ref="A3:J3"/>
    <mergeCell ref="B16:F16"/>
    <mergeCell ref="G16:I16"/>
    <mergeCell ref="B4:F4"/>
    <mergeCell ref="G4:K4"/>
    <mergeCell ref="B5:F5"/>
    <mergeCell ref="G5:K5"/>
    <mergeCell ref="B6:F6"/>
    <mergeCell ref="I6:K6"/>
    <mergeCell ref="B7:F7"/>
    <mergeCell ref="C8:H8"/>
    <mergeCell ref="I8:K8"/>
    <mergeCell ref="A9:J9"/>
    <mergeCell ref="A10:J10"/>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B1:L48"/>
  <sheetViews>
    <sheetView workbookViewId="0">
      <selection activeCell="P10" sqref="P10"/>
    </sheetView>
  </sheetViews>
  <sheetFormatPr defaultColWidth="9.1796875" defaultRowHeight="14" x14ac:dyDescent="0.3"/>
  <cols>
    <col min="1" max="1" width="0.81640625" customWidth="1"/>
    <col min="2" max="2" width="5.7265625" style="808" customWidth="1"/>
    <col min="3" max="3" width="9.81640625" style="810" customWidth="1"/>
    <col min="4" max="4" width="6.1796875" style="810" customWidth="1"/>
    <col min="5" max="5" width="6.81640625" style="810" customWidth="1"/>
    <col min="6" max="6" width="9.1796875" style="810" customWidth="1"/>
    <col min="7" max="7" width="8.7265625" style="810" customWidth="1"/>
    <col min="8" max="8" width="9.1796875" style="810" customWidth="1"/>
    <col min="9" max="9" width="11.26953125" style="810" customWidth="1"/>
    <col min="10" max="10" width="14.26953125" style="810" customWidth="1"/>
    <col min="11" max="11" width="15.54296875" style="810" customWidth="1"/>
  </cols>
  <sheetData>
    <row r="1" spans="2:12" x14ac:dyDescent="0.3">
      <c r="C1" s="809" t="s">
        <v>1986</v>
      </c>
    </row>
    <row r="2" spans="2:12" x14ac:dyDescent="0.3">
      <c r="C2" s="809" t="s">
        <v>1987</v>
      </c>
    </row>
    <row r="3" spans="2:12" x14ac:dyDescent="0.3">
      <c r="C3" s="450" t="s">
        <v>2087</v>
      </c>
    </row>
    <row r="4" spans="2:12" s="810" customFormat="1" ht="15.75" customHeight="1" x14ac:dyDescent="0.3">
      <c r="B4" s="809"/>
      <c r="C4" s="450" t="s">
        <v>1988</v>
      </c>
      <c r="D4" s="809"/>
      <c r="E4" s="809"/>
      <c r="F4" s="809"/>
      <c r="G4" s="809"/>
      <c r="H4" s="809"/>
      <c r="I4" s="809"/>
      <c r="J4" s="809"/>
      <c r="K4" s="809"/>
    </row>
    <row r="5" spans="2:12" s="810" customFormat="1" ht="15.75" customHeight="1" x14ac:dyDescent="0.3">
      <c r="B5" s="808"/>
    </row>
    <row r="6" spans="2:12" x14ac:dyDescent="0.3">
      <c r="B6" s="811" t="s">
        <v>1989</v>
      </c>
      <c r="C6" s="812"/>
      <c r="D6" s="812"/>
      <c r="E6" s="1916"/>
      <c r="F6" s="1916"/>
      <c r="G6" s="1916"/>
      <c r="H6" s="812"/>
      <c r="I6" s="813" t="s">
        <v>1990</v>
      </c>
      <c r="J6" s="814"/>
      <c r="K6" s="863">
        <f>Title!F37</f>
        <v>45657</v>
      </c>
    </row>
    <row r="7" spans="2:12" ht="14.5" thickBot="1" x14ac:dyDescent="0.35">
      <c r="B7" s="815"/>
      <c r="C7" s="816"/>
      <c r="D7" s="816"/>
      <c r="E7" s="816"/>
      <c r="F7" s="816"/>
      <c r="G7" s="816"/>
      <c r="H7" s="816"/>
      <c r="I7" s="816"/>
      <c r="J7" s="816"/>
    </row>
    <row r="8" spans="2:12" s="41" customFormat="1" ht="28.5" customHeight="1" thickBot="1" x14ac:dyDescent="0.35">
      <c r="B8" s="817" t="s">
        <v>1991</v>
      </c>
      <c r="C8" s="818"/>
      <c r="D8" s="818"/>
      <c r="E8" s="818"/>
      <c r="F8" s="818"/>
      <c r="G8" s="818"/>
      <c r="H8" s="818"/>
      <c r="I8" s="818"/>
      <c r="J8" s="818"/>
      <c r="K8" s="819" t="s">
        <v>1992</v>
      </c>
    </row>
    <row r="9" spans="2:12" s="809" customFormat="1" x14ac:dyDescent="0.3">
      <c r="B9" s="820"/>
      <c r="C9" s="1917" t="s">
        <v>1993</v>
      </c>
      <c r="D9" s="1917"/>
      <c r="E9" s="1917"/>
      <c r="F9" s="1917"/>
      <c r="G9" s="1917"/>
      <c r="H9" s="1917"/>
      <c r="I9" s="1917"/>
      <c r="J9" s="1917"/>
      <c r="K9" s="821"/>
    </row>
    <row r="10" spans="2:12" x14ac:dyDescent="0.3">
      <c r="B10" s="822">
        <v>1</v>
      </c>
      <c r="C10" s="816" t="s">
        <v>1994</v>
      </c>
      <c r="D10" s="816"/>
      <c r="E10" s="816"/>
      <c r="F10" s="816"/>
      <c r="G10" s="816"/>
      <c r="H10" s="816"/>
      <c r="I10" s="823"/>
      <c r="K10" s="824">
        <v>0</v>
      </c>
    </row>
    <row r="11" spans="2:12" x14ac:dyDescent="0.3">
      <c r="B11" s="822"/>
      <c r="C11" s="816"/>
      <c r="D11" s="816"/>
      <c r="E11" s="816"/>
      <c r="F11" s="816"/>
      <c r="G11" s="816"/>
      <c r="H11" s="816"/>
      <c r="I11" s="823"/>
      <c r="K11" s="824"/>
      <c r="L11" s="670"/>
    </row>
    <row r="12" spans="2:12" x14ac:dyDescent="0.3">
      <c r="B12" s="822">
        <v>2</v>
      </c>
      <c r="C12" s="816" t="s">
        <v>1995</v>
      </c>
      <c r="D12" s="816"/>
      <c r="E12" s="816"/>
      <c r="F12" s="816"/>
      <c r="G12" s="816"/>
      <c r="H12" s="816"/>
      <c r="I12" s="823"/>
      <c r="K12" s="825">
        <v>0</v>
      </c>
    </row>
    <row r="13" spans="2:12" x14ac:dyDescent="0.3">
      <c r="B13" s="822">
        <v>3</v>
      </c>
      <c r="C13" s="816" t="s">
        <v>1996</v>
      </c>
      <c r="D13" s="816"/>
      <c r="E13" s="816"/>
      <c r="F13" s="816"/>
      <c r="G13" s="816"/>
      <c r="H13" s="816"/>
      <c r="I13" s="823"/>
      <c r="K13" s="825">
        <v>0</v>
      </c>
    </row>
    <row r="14" spans="2:12" x14ac:dyDescent="0.3">
      <c r="B14" s="822">
        <v>4</v>
      </c>
      <c r="C14" s="816" t="s">
        <v>1996</v>
      </c>
      <c r="D14" s="816"/>
      <c r="E14" s="816"/>
      <c r="F14" s="816"/>
      <c r="G14" s="816"/>
      <c r="H14" s="816"/>
      <c r="I14" s="823"/>
      <c r="K14" s="825">
        <v>0</v>
      </c>
    </row>
    <row r="15" spans="2:12" x14ac:dyDescent="0.3">
      <c r="B15" s="822">
        <v>5</v>
      </c>
      <c r="C15" s="816" t="s">
        <v>1996</v>
      </c>
      <c r="D15" s="816"/>
      <c r="E15" s="816"/>
      <c r="F15" s="816"/>
      <c r="G15" s="816"/>
      <c r="H15" s="816"/>
      <c r="I15" s="823"/>
      <c r="K15" s="825">
        <v>0</v>
      </c>
    </row>
    <row r="16" spans="2:12" x14ac:dyDescent="0.3">
      <c r="B16" s="822">
        <v>6</v>
      </c>
      <c r="C16" s="816" t="s">
        <v>1997</v>
      </c>
      <c r="D16" s="816"/>
      <c r="E16" s="816"/>
      <c r="F16" s="816"/>
      <c r="G16" s="816"/>
      <c r="H16" s="816"/>
      <c r="I16" s="823"/>
      <c r="K16" s="825">
        <f>SUM(K12:K15)</f>
        <v>0</v>
      </c>
    </row>
    <row r="17" spans="2:11" ht="14.5" thickBot="1" x14ac:dyDescent="0.35">
      <c r="B17" s="822">
        <v>7</v>
      </c>
      <c r="C17" s="816" t="s">
        <v>1998</v>
      </c>
      <c r="D17" s="816"/>
      <c r="E17" s="816"/>
      <c r="F17" s="816"/>
      <c r="G17" s="816"/>
      <c r="H17" s="816"/>
      <c r="I17" s="823"/>
      <c r="K17" s="826">
        <f>K10-K16</f>
        <v>0</v>
      </c>
    </row>
    <row r="18" spans="2:11" ht="14.5" thickTop="1" x14ac:dyDescent="0.3">
      <c r="B18" s="822">
        <v>8</v>
      </c>
      <c r="C18" s="816" t="s">
        <v>1999</v>
      </c>
      <c r="D18" s="816"/>
      <c r="E18" s="816"/>
      <c r="F18" s="816"/>
      <c r="G18" s="816"/>
      <c r="H18" s="816"/>
      <c r="I18" s="823"/>
      <c r="K18" s="827">
        <f>IF(K16&lt;&gt;0,K17/K16,0)</f>
        <v>0</v>
      </c>
    </row>
    <row r="19" spans="2:11" ht="14.5" thickBot="1" x14ac:dyDescent="0.35">
      <c r="B19" s="828"/>
      <c r="C19" s="829"/>
      <c r="D19" s="829"/>
      <c r="E19" s="829"/>
      <c r="F19" s="829"/>
      <c r="G19" s="829"/>
      <c r="H19" s="829"/>
      <c r="I19" s="829"/>
      <c r="J19" s="829"/>
      <c r="K19" s="830"/>
    </row>
    <row r="20" spans="2:11" s="809" customFormat="1" x14ac:dyDescent="0.3">
      <c r="B20" s="822"/>
      <c r="C20" s="1918" t="s">
        <v>2000</v>
      </c>
      <c r="D20" s="1918"/>
      <c r="E20" s="1918"/>
      <c r="F20" s="1918"/>
      <c r="G20" s="1918"/>
      <c r="H20" s="1918"/>
      <c r="I20" s="1918"/>
      <c r="J20" s="1918"/>
      <c r="K20" s="831"/>
    </row>
    <row r="21" spans="2:11" x14ac:dyDescent="0.3">
      <c r="B21" s="822">
        <v>9</v>
      </c>
      <c r="C21" s="816" t="s">
        <v>2001</v>
      </c>
      <c r="D21" s="816"/>
      <c r="E21" s="816"/>
      <c r="F21" s="816"/>
      <c r="G21" s="816"/>
      <c r="H21" s="816"/>
      <c r="I21" s="816"/>
      <c r="K21" s="832">
        <v>0</v>
      </c>
    </row>
    <row r="22" spans="2:11" x14ac:dyDescent="0.3">
      <c r="B22" s="822">
        <v>10</v>
      </c>
      <c r="C22" s="816" t="s">
        <v>2002</v>
      </c>
      <c r="D22" s="816"/>
      <c r="E22" s="816"/>
      <c r="F22" s="816"/>
      <c r="G22" s="816"/>
      <c r="H22" s="816"/>
      <c r="I22" s="816"/>
      <c r="K22" s="832">
        <f>'Form PR-MUNI-COOP Notes'!J9</f>
        <v>0</v>
      </c>
    </row>
    <row r="23" spans="2:11" x14ac:dyDescent="0.3">
      <c r="B23" s="822">
        <v>11</v>
      </c>
      <c r="C23" s="816" t="s">
        <v>2003</v>
      </c>
      <c r="D23" s="816"/>
      <c r="E23" s="816"/>
      <c r="F23" s="816"/>
      <c r="G23" s="816"/>
      <c r="H23" s="816"/>
      <c r="I23" s="816"/>
      <c r="K23" s="832">
        <f>'Form PR-MUNI-COOP Notes'!J19</f>
        <v>0</v>
      </c>
    </row>
    <row r="24" spans="2:11" x14ac:dyDescent="0.3">
      <c r="B24" s="822">
        <v>12</v>
      </c>
      <c r="C24" s="816" t="s">
        <v>2004</v>
      </c>
      <c r="D24" s="816"/>
      <c r="E24" s="816"/>
      <c r="F24" s="816"/>
      <c r="G24" s="816"/>
      <c r="H24" s="816"/>
      <c r="I24" s="816"/>
      <c r="K24" s="832">
        <f>'Form PR-MUNI-COOP Notes'!J22</f>
        <v>0</v>
      </c>
    </row>
    <row r="25" spans="2:11" x14ac:dyDescent="0.3">
      <c r="B25" s="822">
        <v>13</v>
      </c>
      <c r="C25" s="816" t="s">
        <v>2005</v>
      </c>
      <c r="D25" s="816"/>
      <c r="E25" s="816"/>
      <c r="F25" s="816"/>
      <c r="G25" s="816"/>
      <c r="H25" s="816"/>
      <c r="I25" s="816"/>
      <c r="K25" s="832">
        <f>'Form PR-MUNI-COOP Notes'!J33</f>
        <v>0</v>
      </c>
    </row>
    <row r="26" spans="2:11" x14ac:dyDescent="0.3">
      <c r="B26" s="822">
        <v>14</v>
      </c>
      <c r="C26" s="816" t="s">
        <v>2006</v>
      </c>
      <c r="D26" s="816"/>
      <c r="E26" s="816"/>
      <c r="F26" s="816"/>
      <c r="G26" s="816"/>
      <c r="H26" s="816"/>
      <c r="I26" s="816"/>
      <c r="K26" s="832">
        <f>'Form PR-MUNI-COOP Notes'!J50</f>
        <v>0</v>
      </c>
    </row>
    <row r="27" spans="2:11" x14ac:dyDescent="0.3">
      <c r="B27" s="822">
        <v>15</v>
      </c>
      <c r="C27" s="816" t="s">
        <v>2007</v>
      </c>
      <c r="D27" s="816"/>
      <c r="E27" s="816"/>
      <c r="F27" s="816"/>
      <c r="G27" s="816"/>
      <c r="H27" s="816"/>
      <c r="I27" s="816"/>
      <c r="K27" s="832">
        <v>0</v>
      </c>
    </row>
    <row r="28" spans="2:11" x14ac:dyDescent="0.3">
      <c r="B28" s="822">
        <v>16</v>
      </c>
      <c r="C28" s="833" t="s">
        <v>2008</v>
      </c>
      <c r="D28" s="816" t="s">
        <v>2009</v>
      </c>
      <c r="E28" s="816"/>
      <c r="F28" s="816"/>
      <c r="G28" s="816"/>
      <c r="H28" s="816"/>
      <c r="I28" s="816"/>
      <c r="K28" s="832">
        <v>0</v>
      </c>
    </row>
    <row r="29" spans="2:11" x14ac:dyDescent="0.3">
      <c r="B29" s="822">
        <v>17</v>
      </c>
      <c r="C29" s="816" t="s">
        <v>2010</v>
      </c>
      <c r="D29" s="816"/>
      <c r="E29" s="816"/>
      <c r="F29" s="816"/>
      <c r="G29" s="816"/>
      <c r="H29" s="816"/>
      <c r="I29" s="834"/>
      <c r="K29" s="832">
        <f>SUM(K21:K28)</f>
        <v>0</v>
      </c>
    </row>
    <row r="30" spans="2:11" ht="14.5" thickBot="1" x14ac:dyDescent="0.35">
      <c r="B30" s="822">
        <v>18</v>
      </c>
      <c r="C30" s="816" t="s">
        <v>2011</v>
      </c>
      <c r="D30" s="816"/>
      <c r="E30" s="816"/>
      <c r="F30" s="816"/>
      <c r="G30" s="816"/>
      <c r="H30" s="816"/>
      <c r="I30" s="816"/>
      <c r="K30" s="826">
        <f>K16-K29</f>
        <v>0</v>
      </c>
    </row>
    <row r="31" spans="2:11" ht="14.5" thickTop="1" x14ac:dyDescent="0.3">
      <c r="B31" s="822">
        <v>19</v>
      </c>
      <c r="C31" s="816" t="s">
        <v>2012</v>
      </c>
      <c r="E31" s="835"/>
      <c r="F31" s="816"/>
      <c r="G31" s="816"/>
      <c r="H31" s="816"/>
      <c r="I31" s="835"/>
      <c r="K31" s="827">
        <f>IF(K16&lt;&gt;0,K30/K16,0)</f>
        <v>0</v>
      </c>
    </row>
    <row r="32" spans="2:11" ht="14.5" thickBot="1" x14ac:dyDescent="0.35">
      <c r="B32" s="828"/>
      <c r="C32" s="829"/>
      <c r="D32" s="829"/>
      <c r="E32" s="829"/>
      <c r="F32" s="829"/>
      <c r="G32" s="829"/>
      <c r="H32" s="829"/>
      <c r="I32" s="829"/>
      <c r="J32" s="829"/>
      <c r="K32" s="830"/>
    </row>
    <row r="33" spans="2:11" s="809" customFormat="1" x14ac:dyDescent="0.3">
      <c r="B33" s="820"/>
      <c r="C33" s="1917" t="s">
        <v>2013</v>
      </c>
      <c r="D33" s="1917"/>
      <c r="E33" s="1917"/>
      <c r="F33" s="1917"/>
      <c r="G33" s="1917"/>
      <c r="H33" s="1917"/>
      <c r="I33" s="1917"/>
      <c r="J33" s="1917"/>
      <c r="K33" s="821"/>
    </row>
    <row r="34" spans="2:11" x14ac:dyDescent="0.3">
      <c r="B34" s="822">
        <v>20</v>
      </c>
      <c r="C34" s="816" t="s">
        <v>2014</v>
      </c>
      <c r="D34" s="816"/>
      <c r="E34" s="816"/>
      <c r="F34" s="816"/>
      <c r="G34" s="816"/>
      <c r="H34" s="816"/>
      <c r="I34" s="816"/>
      <c r="K34" s="825">
        <f>K10</f>
        <v>0</v>
      </c>
    </row>
    <row r="35" spans="2:11" x14ac:dyDescent="0.3">
      <c r="B35" s="822">
        <v>21</v>
      </c>
      <c r="C35" s="833" t="s">
        <v>2008</v>
      </c>
      <c r="D35" s="816" t="s">
        <v>2015</v>
      </c>
      <c r="E35" s="816"/>
      <c r="F35" s="816"/>
      <c r="G35" s="816"/>
      <c r="H35" s="816"/>
      <c r="I35" s="816"/>
      <c r="K35" s="832">
        <f>K21</f>
        <v>0</v>
      </c>
    </row>
    <row r="36" spans="2:11" x14ac:dyDescent="0.3">
      <c r="B36" s="822">
        <v>22</v>
      </c>
      <c r="C36" s="816"/>
      <c r="D36" s="816" t="s">
        <v>2016</v>
      </c>
      <c r="E36" s="816"/>
      <c r="F36" s="816"/>
      <c r="G36" s="816"/>
      <c r="H36" s="816"/>
      <c r="I36" s="816"/>
      <c r="K36" s="832">
        <f>K25</f>
        <v>0</v>
      </c>
    </row>
    <row r="37" spans="2:11" x14ac:dyDescent="0.3">
      <c r="B37" s="822">
        <v>23</v>
      </c>
      <c r="C37" s="816"/>
      <c r="D37" s="816" t="s">
        <v>2017</v>
      </c>
      <c r="E37" s="816"/>
      <c r="F37" s="816"/>
      <c r="G37" s="816"/>
      <c r="H37" s="816"/>
      <c r="I37" s="816"/>
      <c r="K37" s="832">
        <v>0</v>
      </c>
    </row>
    <row r="38" spans="2:11" ht="14.5" thickBot="1" x14ac:dyDescent="0.35">
      <c r="B38" s="822">
        <v>24</v>
      </c>
      <c r="C38" s="816" t="s">
        <v>2018</v>
      </c>
      <c r="D38" s="816"/>
      <c r="E38" s="816"/>
      <c r="F38" s="816"/>
      <c r="G38" s="816"/>
      <c r="H38" s="816"/>
      <c r="I38" s="816"/>
      <c r="K38" s="826">
        <f>K34-SUM(K35:K37)</f>
        <v>0</v>
      </c>
    </row>
    <row r="39" spans="2:11" ht="15" thickTop="1" thickBot="1" x14ac:dyDescent="0.35">
      <c r="B39" s="828"/>
      <c r="C39" s="829"/>
      <c r="D39" s="829"/>
      <c r="E39" s="829"/>
      <c r="F39" s="829"/>
      <c r="G39" s="829"/>
      <c r="H39" s="829"/>
      <c r="I39" s="829"/>
      <c r="J39" s="836"/>
      <c r="K39" s="837"/>
    </row>
    <row r="40" spans="2:11" s="809" customFormat="1" x14ac:dyDescent="0.3">
      <c r="B40" s="820"/>
      <c r="C40" s="1917" t="s">
        <v>2019</v>
      </c>
      <c r="D40" s="1917"/>
      <c r="E40" s="1917"/>
      <c r="F40" s="1917"/>
      <c r="G40" s="1917"/>
      <c r="H40" s="1917"/>
      <c r="I40" s="1917"/>
      <c r="J40" s="1917"/>
      <c r="K40" s="838"/>
    </row>
    <row r="41" spans="2:11" x14ac:dyDescent="0.3">
      <c r="B41" s="822">
        <v>25</v>
      </c>
      <c r="C41" s="816" t="s">
        <v>2020</v>
      </c>
      <c r="D41" s="816"/>
      <c r="E41" s="816"/>
      <c r="F41" s="816"/>
      <c r="G41" s="816"/>
      <c r="H41" s="816"/>
      <c r="I41" s="816"/>
      <c r="K41" s="832">
        <f>K38</f>
        <v>0</v>
      </c>
    </row>
    <row r="42" spans="2:11" x14ac:dyDescent="0.3">
      <c r="B42" s="822">
        <v>26</v>
      </c>
      <c r="C42" s="833" t="s">
        <v>2021</v>
      </c>
      <c r="D42" s="816" t="s">
        <v>2022</v>
      </c>
      <c r="E42" s="816"/>
      <c r="F42" s="816"/>
      <c r="G42" s="816"/>
      <c r="H42" s="816"/>
      <c r="I42" s="816"/>
      <c r="K42" s="832">
        <v>0</v>
      </c>
    </row>
    <row r="43" spans="2:11" x14ac:dyDescent="0.3">
      <c r="B43" s="822">
        <v>27</v>
      </c>
      <c r="C43" s="816" t="s">
        <v>2023</v>
      </c>
      <c r="D43" s="816"/>
      <c r="E43" s="816"/>
      <c r="F43" s="816"/>
      <c r="G43" s="816"/>
      <c r="H43" s="816"/>
      <c r="I43" s="816"/>
      <c r="K43" s="827">
        <f>IF(K42&lt;&gt;0,K41/K42,0)</f>
        <v>0</v>
      </c>
    </row>
    <row r="44" spans="2:11" ht="14.5" thickBot="1" x14ac:dyDescent="0.35">
      <c r="B44" s="828"/>
      <c r="C44" s="829"/>
      <c r="D44" s="829"/>
      <c r="E44" s="829"/>
      <c r="F44" s="829"/>
      <c r="G44" s="829"/>
      <c r="H44" s="829"/>
      <c r="I44" s="829"/>
      <c r="J44" s="829"/>
      <c r="K44" s="830"/>
    </row>
    <row r="45" spans="2:11" x14ac:dyDescent="0.3">
      <c r="B45" s="815"/>
      <c r="C45" s="816"/>
      <c r="D45" s="816"/>
      <c r="E45" s="816"/>
      <c r="F45" s="816"/>
      <c r="G45" s="816"/>
      <c r="H45" s="816"/>
      <c r="I45" s="816"/>
      <c r="J45" s="816"/>
    </row>
    <row r="46" spans="2:11" x14ac:dyDescent="0.3">
      <c r="B46" s="815"/>
      <c r="C46" s="816"/>
      <c r="D46" s="816"/>
      <c r="E46" s="816"/>
      <c r="F46" s="816"/>
      <c r="G46" s="816"/>
      <c r="H46" s="816"/>
      <c r="I46" s="816"/>
      <c r="J46" s="816"/>
    </row>
    <row r="47" spans="2:11" x14ac:dyDescent="0.3">
      <c r="B47" s="815"/>
      <c r="C47" s="816"/>
      <c r="D47" s="816"/>
      <c r="E47" s="816"/>
      <c r="F47" s="816"/>
      <c r="G47" s="816"/>
      <c r="H47" s="816"/>
      <c r="I47" s="816"/>
      <c r="J47" s="816"/>
    </row>
    <row r="48" spans="2:11" x14ac:dyDescent="0.3">
      <c r="B48" s="815"/>
      <c r="C48" s="816"/>
      <c r="D48" s="816"/>
      <c r="E48" s="816"/>
      <c r="F48" s="816"/>
      <c r="G48" s="816"/>
      <c r="H48" s="816"/>
      <c r="I48" s="816"/>
      <c r="J48" s="816"/>
    </row>
  </sheetData>
  <mergeCells count="5">
    <mergeCell ref="E6:G6"/>
    <mergeCell ref="C9:J9"/>
    <mergeCell ref="C20:J20"/>
    <mergeCell ref="C33:J33"/>
    <mergeCell ref="C40:J40"/>
  </mergeCells>
  <pageMargins left="0.75" right="0.75" top="1" bottom="0.5" header="0.5" footer="0.5"/>
  <pageSetup scale="93" orientation="portrait" r:id="rId1"/>
  <headerFooter alignWithMargins="0">
    <oddFooter>&amp;C&amp;"Arial,Italic"See Page 2 for Notes.&amp;"Arial,Regular"
Page 1 of 2</oddFooter>
  </headerFooter>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L63"/>
  <sheetViews>
    <sheetView workbookViewId="0">
      <selection activeCell="N18" sqref="N18"/>
    </sheetView>
  </sheetViews>
  <sheetFormatPr defaultColWidth="9.1796875" defaultRowHeight="13" x14ac:dyDescent="0.3"/>
  <cols>
    <col min="1" max="1" width="9.1796875" style="839" customWidth="1"/>
    <col min="2" max="2" width="6.81640625" style="755" customWidth="1"/>
    <col min="3" max="3" width="5.54296875" style="755" customWidth="1"/>
    <col min="4" max="4" width="9.1796875" style="755" customWidth="1"/>
    <col min="5" max="5" width="10.26953125" style="755" customWidth="1"/>
    <col min="6" max="8" width="9.1796875" style="755" customWidth="1"/>
    <col min="9" max="9" width="16.54296875" style="755" customWidth="1"/>
    <col min="10" max="10" width="14.453125" style="755" customWidth="1"/>
    <col min="11" max="12" width="9.1796875" style="755" customWidth="1"/>
  </cols>
  <sheetData>
    <row r="1" spans="1:12" s="810" customFormat="1" ht="15.75" customHeight="1" x14ac:dyDescent="0.3">
      <c r="A1" s="809" t="s">
        <v>2024</v>
      </c>
    </row>
    <row r="2" spans="1:12" s="810" customFormat="1" ht="15.75" customHeight="1" x14ac:dyDescent="0.3">
      <c r="A2" s="809" t="s">
        <v>2025</v>
      </c>
    </row>
    <row r="3" spans="1:12" s="810" customFormat="1" ht="15.75" customHeight="1" x14ac:dyDescent="0.3">
      <c r="A3" s="450" t="str">
        <f>'Form PR-MUNI-COOP'!C3</f>
        <v xml:space="preserve">           State Form 56429 (R4 / 2-25)</v>
      </c>
    </row>
    <row r="4" spans="1:12" s="810" customFormat="1" ht="15.75" customHeight="1" x14ac:dyDescent="0.3">
      <c r="A4" s="450"/>
    </row>
    <row r="5" spans="1:12" ht="14" x14ac:dyDescent="0.3">
      <c r="A5" s="811" t="s">
        <v>1989</v>
      </c>
      <c r="B5" s="812"/>
      <c r="C5" s="812"/>
      <c r="D5" s="1930">
        <f>'Form PR-MUNI-COOP'!E6</f>
        <v>0</v>
      </c>
      <c r="E5" s="1930"/>
      <c r="F5" s="1930"/>
      <c r="G5" s="812"/>
      <c r="H5" s="813" t="s">
        <v>1990</v>
      </c>
      <c r="I5" s="814"/>
      <c r="J5" s="863">
        <f>'Form PR-MUNI-COOP'!K6</f>
        <v>45657</v>
      </c>
    </row>
    <row r="6" spans="1:12" ht="13.5" thickBot="1" x14ac:dyDescent="0.35"/>
    <row r="7" spans="1:12" ht="14.5" thickBot="1" x14ac:dyDescent="0.35">
      <c r="A7" s="817" t="s">
        <v>1991</v>
      </c>
      <c r="B7" s="840"/>
      <c r="C7" s="840"/>
      <c r="D7" s="840"/>
      <c r="E7" s="840"/>
      <c r="F7" s="840"/>
      <c r="G7" s="840"/>
      <c r="H7" s="840"/>
      <c r="I7" s="840"/>
      <c r="J7" s="841"/>
    </row>
    <row r="8" spans="1:12" s="810" customFormat="1" ht="14" x14ac:dyDescent="0.3">
      <c r="A8" s="842">
        <v>1</v>
      </c>
      <c r="B8" s="843" t="s">
        <v>2026</v>
      </c>
      <c r="C8" s="844"/>
      <c r="D8" s="844"/>
      <c r="E8" s="844"/>
      <c r="F8" s="844"/>
      <c r="G8" s="844"/>
      <c r="H8" s="844"/>
      <c r="I8" s="844"/>
      <c r="J8" s="845"/>
      <c r="K8" s="816"/>
      <c r="L8" s="816"/>
    </row>
    <row r="9" spans="1:12" ht="12.75" customHeight="1" x14ac:dyDescent="0.3">
      <c r="A9" s="846"/>
      <c r="C9" s="755" t="s">
        <v>2027</v>
      </c>
      <c r="J9" s="832">
        <f>F16</f>
        <v>0</v>
      </c>
    </row>
    <row r="10" spans="1:12" ht="12.75" customHeight="1" x14ac:dyDescent="0.3">
      <c r="A10" s="846"/>
      <c r="D10" s="1929">
        <f>D11-365</f>
        <v>44196</v>
      </c>
      <c r="E10" s="1929">
        <f t="shared" ref="E10" si="0">D9-1</f>
        <v>-1</v>
      </c>
      <c r="F10" s="1923">
        <v>0</v>
      </c>
      <c r="G10" s="1923"/>
      <c r="J10" s="847"/>
    </row>
    <row r="11" spans="1:12" ht="12.75" customHeight="1" x14ac:dyDescent="0.3">
      <c r="A11" s="846"/>
      <c r="D11" s="1929">
        <f>D12-365</f>
        <v>44561</v>
      </c>
      <c r="E11" s="1929">
        <f t="shared" ref="E11" si="1">D10-1</f>
        <v>44195</v>
      </c>
      <c r="F11" s="1923">
        <v>0</v>
      </c>
      <c r="G11" s="1923"/>
      <c r="J11" s="847"/>
    </row>
    <row r="12" spans="1:12" ht="12.75" customHeight="1" x14ac:dyDescent="0.3">
      <c r="A12" s="846"/>
      <c r="D12" s="1929">
        <f>D13-365</f>
        <v>44926</v>
      </c>
      <c r="E12" s="1929">
        <f t="shared" ref="E12" si="2">D11-1</f>
        <v>44560</v>
      </c>
      <c r="F12" s="1923">
        <v>0</v>
      </c>
      <c r="G12" s="1923"/>
      <c r="J12" s="847"/>
    </row>
    <row r="13" spans="1:12" ht="12.75" customHeight="1" x14ac:dyDescent="0.3">
      <c r="A13" s="846"/>
      <c r="D13" s="1929">
        <f>D14-366</f>
        <v>45291</v>
      </c>
      <c r="E13" s="1929">
        <f t="shared" ref="E13:E14" si="3">D12-1</f>
        <v>44925</v>
      </c>
      <c r="F13" s="1923">
        <v>0</v>
      </c>
      <c r="G13" s="1923"/>
      <c r="J13" s="847"/>
    </row>
    <row r="14" spans="1:12" ht="12.75" customHeight="1" x14ac:dyDescent="0.3">
      <c r="A14" s="846"/>
      <c r="D14" s="1929">
        <f>J5</f>
        <v>45657</v>
      </c>
      <c r="E14" s="1929">
        <f t="shared" si="3"/>
        <v>45290</v>
      </c>
      <c r="F14" s="1923">
        <v>0</v>
      </c>
      <c r="G14" s="1923"/>
      <c r="J14" s="847"/>
    </row>
    <row r="15" spans="1:12" x14ac:dyDescent="0.3">
      <c r="A15" s="846"/>
      <c r="C15" s="848"/>
      <c r="D15" s="1922" t="s">
        <v>2028</v>
      </c>
      <c r="E15" s="1922"/>
      <c r="F15" s="1923">
        <f>SUM(F10:G14)</f>
        <v>0</v>
      </c>
      <c r="G15" s="1923"/>
      <c r="J15" s="849"/>
    </row>
    <row r="16" spans="1:12" x14ac:dyDescent="0.3">
      <c r="A16" s="846"/>
      <c r="C16" s="848"/>
      <c r="D16" s="1922" t="s">
        <v>2029</v>
      </c>
      <c r="E16" s="1922"/>
      <c r="F16" s="1923">
        <f>F15/5</f>
        <v>0</v>
      </c>
      <c r="G16" s="1923"/>
      <c r="J16" s="849"/>
    </row>
    <row r="17" spans="1:12" ht="13.5" thickBot="1" x14ac:dyDescent="0.35">
      <c r="A17" s="850"/>
      <c r="B17" s="851"/>
      <c r="C17" s="851"/>
      <c r="D17" s="851"/>
      <c r="E17" s="851"/>
      <c r="F17" s="851"/>
      <c r="G17" s="851"/>
      <c r="H17" s="851"/>
      <c r="I17" s="851"/>
      <c r="J17" s="852"/>
    </row>
    <row r="18" spans="1:12" s="810" customFormat="1" ht="14" x14ac:dyDescent="0.3">
      <c r="A18" s="842">
        <v>2</v>
      </c>
      <c r="B18" s="843" t="s">
        <v>2030</v>
      </c>
      <c r="C18" s="844"/>
      <c r="D18" s="844"/>
      <c r="E18" s="844"/>
      <c r="F18" s="844"/>
      <c r="G18" s="844"/>
      <c r="H18" s="844"/>
      <c r="I18" s="853"/>
      <c r="J18" s="845"/>
      <c r="K18" s="816"/>
      <c r="L18" s="816"/>
    </row>
    <row r="19" spans="1:12" ht="12.75" customHeight="1" x14ac:dyDescent="0.3">
      <c r="A19" s="846"/>
      <c r="C19" s="848" t="s">
        <v>2031</v>
      </c>
      <c r="J19" s="832">
        <v>0</v>
      </c>
    </row>
    <row r="20" spans="1:12" ht="13.5" thickBot="1" x14ac:dyDescent="0.35">
      <c r="A20" s="850"/>
      <c r="B20" s="851"/>
      <c r="C20" s="851"/>
      <c r="D20" s="851"/>
      <c r="E20" s="851"/>
      <c r="F20" s="851"/>
      <c r="G20" s="851"/>
      <c r="H20" s="851"/>
      <c r="I20" s="851"/>
      <c r="J20" s="852"/>
    </row>
    <row r="21" spans="1:12" s="810" customFormat="1" ht="14" x14ac:dyDescent="0.3">
      <c r="A21" s="842">
        <v>3</v>
      </c>
      <c r="B21" s="843" t="s">
        <v>2032</v>
      </c>
      <c r="C21" s="844"/>
      <c r="D21" s="844"/>
      <c r="E21" s="844"/>
      <c r="F21" s="844"/>
      <c r="G21" s="844"/>
      <c r="H21" s="844"/>
      <c r="I21" s="853"/>
      <c r="J21" s="845"/>
      <c r="K21" s="816"/>
      <c r="L21" s="816"/>
    </row>
    <row r="22" spans="1:12" ht="12.75" customHeight="1" x14ac:dyDescent="0.3">
      <c r="A22" s="846"/>
      <c r="C22" s="755" t="s">
        <v>2033</v>
      </c>
      <c r="J22" s="832">
        <v>0</v>
      </c>
    </row>
    <row r="23" spans="1:12" x14ac:dyDescent="0.3">
      <c r="A23" s="846"/>
      <c r="C23" s="755" t="s">
        <v>2034</v>
      </c>
      <c r="J23" s="849"/>
    </row>
    <row r="24" spans="1:12" ht="13.5" thickBot="1" x14ac:dyDescent="0.35">
      <c r="A24" s="850"/>
      <c r="B24" s="851"/>
      <c r="C24" s="851"/>
      <c r="D24" s="851"/>
      <c r="E24" s="851"/>
      <c r="F24" s="851"/>
      <c r="G24" s="851"/>
      <c r="H24" s="851"/>
      <c r="I24" s="851"/>
      <c r="J24" s="852"/>
    </row>
    <row r="25" spans="1:12" s="810" customFormat="1" ht="14" x14ac:dyDescent="0.3">
      <c r="A25" s="842">
        <v>4</v>
      </c>
      <c r="B25" s="843" t="s">
        <v>2035</v>
      </c>
      <c r="C25" s="844"/>
      <c r="D25" s="844"/>
      <c r="E25" s="844"/>
      <c r="F25" s="844"/>
      <c r="G25" s="844"/>
      <c r="H25" s="844"/>
      <c r="I25" s="853"/>
      <c r="J25" s="845"/>
      <c r="K25" s="816"/>
      <c r="L25" s="816"/>
    </row>
    <row r="26" spans="1:12" ht="12.75" customHeight="1" x14ac:dyDescent="0.3">
      <c r="A26" s="846"/>
      <c r="C26" s="755" t="s">
        <v>2036</v>
      </c>
      <c r="J26" s="832">
        <v>0</v>
      </c>
    </row>
    <row r="27" spans="1:12" x14ac:dyDescent="0.3">
      <c r="A27" s="846"/>
      <c r="C27" s="854" t="s">
        <v>2021</v>
      </c>
      <c r="J27" s="849" t="s">
        <v>2037</v>
      </c>
    </row>
    <row r="28" spans="1:12" x14ac:dyDescent="0.3">
      <c r="A28" s="846"/>
      <c r="J28" s="849"/>
    </row>
    <row r="29" spans="1:12" ht="12.75" customHeight="1" x14ac:dyDescent="0.3">
      <c r="A29" s="846"/>
      <c r="C29" s="755" t="s">
        <v>2038</v>
      </c>
      <c r="J29" s="832">
        <v>0</v>
      </c>
    </row>
    <row r="30" spans="1:12" x14ac:dyDescent="0.3">
      <c r="A30" s="846"/>
      <c r="C30" s="854" t="s">
        <v>2039</v>
      </c>
      <c r="D30" s="755" t="s">
        <v>2040</v>
      </c>
      <c r="J30" s="849"/>
    </row>
    <row r="31" spans="1:12" ht="12.75" customHeight="1" x14ac:dyDescent="0.3">
      <c r="A31" s="846"/>
      <c r="D31" s="755" t="s">
        <v>2041</v>
      </c>
      <c r="J31" s="832">
        <v>0</v>
      </c>
    </row>
    <row r="32" spans="1:12" x14ac:dyDescent="0.3">
      <c r="A32" s="846"/>
      <c r="J32" s="849"/>
    </row>
    <row r="33" spans="1:12" ht="12.75" customHeight="1" thickBot="1" x14ac:dyDescent="0.35">
      <c r="A33" s="846"/>
      <c r="D33" s="755" t="s">
        <v>2042</v>
      </c>
      <c r="J33" s="826">
        <v>0</v>
      </c>
    </row>
    <row r="34" spans="1:12" ht="14" thickTop="1" thickBot="1" x14ac:dyDescent="0.35">
      <c r="A34" s="850"/>
      <c r="B34" s="851"/>
      <c r="C34" s="851"/>
      <c r="D34" s="851"/>
      <c r="E34" s="851"/>
      <c r="F34" s="851"/>
      <c r="G34" s="851"/>
      <c r="H34" s="851"/>
      <c r="I34" s="851"/>
      <c r="J34" s="852"/>
    </row>
    <row r="35" spans="1:12" s="810" customFormat="1" ht="14" x14ac:dyDescent="0.3">
      <c r="A35" s="842">
        <v>5</v>
      </c>
      <c r="B35" s="843" t="s">
        <v>2043</v>
      </c>
      <c r="C35" s="844"/>
      <c r="D35" s="844"/>
      <c r="E35" s="844"/>
      <c r="F35" s="844"/>
      <c r="G35" s="844"/>
      <c r="H35" s="844"/>
      <c r="I35" s="853"/>
      <c r="J35" s="845"/>
      <c r="K35" s="816"/>
      <c r="L35" s="816"/>
    </row>
    <row r="36" spans="1:12" x14ac:dyDescent="0.3">
      <c r="A36" s="846"/>
      <c r="C36" s="755" t="s">
        <v>2044</v>
      </c>
      <c r="J36" s="849"/>
    </row>
    <row r="37" spans="1:12" ht="12.75" customHeight="1" x14ac:dyDescent="0.3">
      <c r="A37" s="846"/>
      <c r="D37" s="848" t="s">
        <v>2045</v>
      </c>
      <c r="J37" s="832">
        <v>0</v>
      </c>
    </row>
    <row r="38" spans="1:12" ht="12.75" customHeight="1" x14ac:dyDescent="0.3">
      <c r="A38" s="846"/>
      <c r="C38" s="854" t="s">
        <v>2008</v>
      </c>
      <c r="D38" s="755" t="s">
        <v>2046</v>
      </c>
      <c r="J38" s="832">
        <v>0</v>
      </c>
    </row>
    <row r="39" spans="1:12" ht="12.75" customHeight="1" x14ac:dyDescent="0.3">
      <c r="A39" s="846"/>
      <c r="D39" s="755" t="s">
        <v>2047</v>
      </c>
      <c r="J39" s="832">
        <v>0</v>
      </c>
    </row>
    <row r="40" spans="1:12" x14ac:dyDescent="0.3">
      <c r="A40" s="846"/>
      <c r="J40" s="849"/>
    </row>
    <row r="41" spans="1:12" ht="12.75" customHeight="1" x14ac:dyDescent="0.3">
      <c r="A41" s="846"/>
      <c r="D41" s="755" t="s">
        <v>2048</v>
      </c>
      <c r="J41" s="832">
        <f>J37-J38-J39</f>
        <v>0</v>
      </c>
    </row>
    <row r="42" spans="1:12" x14ac:dyDescent="0.3">
      <c r="A42" s="846"/>
      <c r="C42" s="854" t="s">
        <v>2021</v>
      </c>
      <c r="E42" s="755" t="s">
        <v>2049</v>
      </c>
      <c r="J42" s="849" t="s">
        <v>2050</v>
      </c>
    </row>
    <row r="43" spans="1:12" s="810" customFormat="1" ht="14" x14ac:dyDescent="0.3">
      <c r="A43" s="855"/>
      <c r="B43" s="816"/>
      <c r="C43" s="816"/>
      <c r="D43" s="816"/>
      <c r="E43" s="816"/>
      <c r="F43" s="816"/>
      <c r="G43" s="816"/>
      <c r="H43" s="816"/>
      <c r="J43" s="847"/>
      <c r="K43" s="816"/>
      <c r="L43" s="816"/>
    </row>
    <row r="44" spans="1:12" x14ac:dyDescent="0.3">
      <c r="A44" s="846"/>
      <c r="D44" s="755" t="s">
        <v>2051</v>
      </c>
      <c r="J44" s="856">
        <f>J41/8</f>
        <v>0</v>
      </c>
    </row>
    <row r="45" spans="1:12" x14ac:dyDescent="0.3">
      <c r="A45" s="846"/>
      <c r="J45" s="849"/>
    </row>
    <row r="46" spans="1:12" x14ac:dyDescent="0.3">
      <c r="A46" s="846"/>
      <c r="C46" s="854" t="s">
        <v>2008</v>
      </c>
      <c r="D46" s="755" t="s">
        <v>2052</v>
      </c>
      <c r="J46" s="856">
        <v>0</v>
      </c>
    </row>
    <row r="47" spans="1:12" x14ac:dyDescent="0.3">
      <c r="A47" s="846"/>
      <c r="D47" s="755" t="s">
        <v>2053</v>
      </c>
      <c r="J47" s="856">
        <v>0</v>
      </c>
    </row>
    <row r="48" spans="1:12" x14ac:dyDescent="0.3">
      <c r="A48" s="846"/>
      <c r="D48" s="755" t="s">
        <v>310</v>
      </c>
      <c r="J48" s="856">
        <v>0</v>
      </c>
    </row>
    <row r="49" spans="1:12" x14ac:dyDescent="0.3">
      <c r="A49" s="846"/>
      <c r="J49" s="849"/>
    </row>
    <row r="50" spans="1:12" ht="12.75" customHeight="1" thickBot="1" x14ac:dyDescent="0.35">
      <c r="A50" s="846"/>
      <c r="D50" s="755" t="s">
        <v>2054</v>
      </c>
      <c r="J50" s="857">
        <f>IF(J44-J46-J47-J48&gt;=0,J44-J46-J47-J48,0)</f>
        <v>0</v>
      </c>
    </row>
    <row r="51" spans="1:12" ht="14" thickTop="1" thickBot="1" x14ac:dyDescent="0.35">
      <c r="A51" s="858"/>
      <c r="B51" s="851"/>
      <c r="C51" s="851"/>
      <c r="D51" s="851"/>
      <c r="E51" s="851"/>
      <c r="F51" s="851"/>
      <c r="G51" s="851"/>
      <c r="H51" s="851"/>
      <c r="I51" s="851"/>
      <c r="J51" s="852"/>
    </row>
    <row r="52" spans="1:12" s="810" customFormat="1" ht="14" x14ac:dyDescent="0.3">
      <c r="A52" s="1924" t="s">
        <v>2055</v>
      </c>
      <c r="B52" s="1925"/>
      <c r="C52" s="1925"/>
      <c r="D52" s="844"/>
      <c r="E52" s="844"/>
      <c r="F52" s="844"/>
      <c r="G52" s="844"/>
      <c r="H52" s="1926"/>
      <c r="I52" s="1926"/>
      <c r="J52" s="845"/>
      <c r="K52" s="816"/>
      <c r="L52" s="816"/>
    </row>
    <row r="53" spans="1:12" x14ac:dyDescent="0.3">
      <c r="A53" s="859"/>
      <c r="B53" s="755" t="s">
        <v>2056</v>
      </c>
      <c r="F53" s="1927"/>
      <c r="G53" s="1927"/>
      <c r="J53" s="849"/>
    </row>
    <row r="54" spans="1:12" x14ac:dyDescent="0.3">
      <c r="A54" s="859"/>
      <c r="B54" s="755" t="s">
        <v>2057</v>
      </c>
      <c r="F54" s="1928"/>
      <c r="G54" s="1928"/>
      <c r="J54" s="849"/>
    </row>
    <row r="55" spans="1:12" x14ac:dyDescent="0.3">
      <c r="A55" s="859"/>
      <c r="F55" s="860"/>
      <c r="G55" s="860"/>
      <c r="J55" s="849"/>
    </row>
    <row r="56" spans="1:12" ht="14" x14ac:dyDescent="0.3">
      <c r="A56" s="1919" t="s">
        <v>2058</v>
      </c>
      <c r="B56" s="1920"/>
      <c r="C56" s="1920"/>
      <c r="F56" s="860"/>
      <c r="G56" s="860"/>
      <c r="J56" s="849"/>
    </row>
    <row r="57" spans="1:12" ht="14" x14ac:dyDescent="0.3">
      <c r="A57" s="859"/>
      <c r="B57" s="755" t="str">
        <f>CONCATENATE("Total Customers as of ",TEXT(Title!F37,"Mmmm d, yyyy"))</f>
        <v>Total Customers as of December 31, 2024</v>
      </c>
      <c r="F57" s="1921"/>
      <c r="G57" s="1921"/>
      <c r="H57" s="861"/>
      <c r="I57" s="861"/>
      <c r="J57" s="849"/>
    </row>
    <row r="58" spans="1:12" ht="13.5" thickBot="1" x14ac:dyDescent="0.35">
      <c r="A58" s="858"/>
      <c r="B58" s="851"/>
      <c r="C58" s="851"/>
      <c r="D58" s="851"/>
      <c r="E58" s="851"/>
      <c r="F58" s="851"/>
      <c r="G58" s="851"/>
      <c r="H58" s="851"/>
      <c r="I58" s="851"/>
      <c r="J58" s="852"/>
    </row>
    <row r="60" spans="1:12" x14ac:dyDescent="0.3">
      <c r="A60" s="862" t="s">
        <v>2059</v>
      </c>
    </row>
    <row r="61" spans="1:12" x14ac:dyDescent="0.3">
      <c r="A61" s="862" t="s">
        <v>2060</v>
      </c>
    </row>
    <row r="63" spans="1:12" x14ac:dyDescent="0.3">
      <c r="A63" s="862" t="s">
        <v>2061</v>
      </c>
    </row>
  </sheetData>
  <mergeCells count="21">
    <mergeCell ref="D12:E12"/>
    <mergeCell ref="F12:G12"/>
    <mergeCell ref="D5:F5"/>
    <mergeCell ref="D10:E10"/>
    <mergeCell ref="F10:G10"/>
    <mergeCell ref="D11:E11"/>
    <mergeCell ref="F11:G11"/>
    <mergeCell ref="H52:I52"/>
    <mergeCell ref="F53:G53"/>
    <mergeCell ref="F54:G54"/>
    <mergeCell ref="D13:E13"/>
    <mergeCell ref="F13:G13"/>
    <mergeCell ref="D14:E14"/>
    <mergeCell ref="F14:G14"/>
    <mergeCell ref="D15:E15"/>
    <mergeCell ref="F15:G15"/>
    <mergeCell ref="A56:C56"/>
    <mergeCell ref="F57:G57"/>
    <mergeCell ref="D16:E16"/>
    <mergeCell ref="F16:G16"/>
    <mergeCell ref="A52:C52"/>
  </mergeCells>
  <pageMargins left="0.75" right="0.75" top="0.75" bottom="0.5" header="0.5" footer="0.5"/>
  <pageSetup scale="92" orientation="portrait" r:id="rId1"/>
  <headerFooter alignWithMargins="0">
    <oddFooter>&amp;CPage 2 of 2</oddFooter>
  </headerFooter>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99</vt:i4>
      </vt:variant>
      <vt:variant>
        <vt:lpstr>Named Ranges</vt:lpstr>
      </vt:variant>
      <vt:variant>
        <vt:i4>1</vt:i4>
      </vt:variant>
    </vt:vector>
  </HeadingPairs>
  <TitlesOfParts>
    <vt:vector size="100" baseType="lpstr">
      <vt:lpstr>Title</vt:lpstr>
      <vt:lpstr>Table of Contents</vt:lpstr>
      <vt:lpstr>1</vt:lpstr>
      <vt:lpstr>2</vt:lpstr>
      <vt:lpstr>3</vt:lpstr>
      <vt:lpstr>4</vt:lpstr>
      <vt:lpstr>5</vt:lpstr>
      <vt:lpstr>ExecSec</vt:lpstr>
      <vt:lpstr>6</vt:lpstr>
      <vt:lpstr>7</vt:lpstr>
      <vt:lpstr>8</vt:lpstr>
      <vt:lpstr>9</vt:lpstr>
      <vt:lpstr>10</vt:lpstr>
      <vt:lpstr>11</vt:lpstr>
      <vt:lpstr>12</vt:lpstr>
      <vt:lpstr>13</vt:lpstr>
      <vt:lpstr>14</vt:lpstr>
      <vt:lpstr>15</vt:lpstr>
      <vt:lpstr>16</vt:lpstr>
      <vt:lpstr>17</vt:lpstr>
      <vt:lpstr>18</vt:lpstr>
      <vt:lpstr>19</vt:lpstr>
      <vt:lpstr>FinSect</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Form PR-MUNI-COOP</vt:lpstr>
      <vt:lpstr>Form PR-MUNI-COOP Notes</vt:lpstr>
      <vt:lpstr>'Table of Contents'!Print_Titles</vt:lpstr>
    </vt:vector>
  </TitlesOfParts>
  <Company>Indiana Utility Regulatory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Accounting Finance</dc:creator>
  <cp:lastModifiedBy>Ervin, Shelby</cp:lastModifiedBy>
  <cp:lastPrinted>2018-02-23T18:12:02Z</cp:lastPrinted>
  <dcterms:created xsi:type="dcterms:W3CDTF">2002-01-09T19:05:26Z</dcterms:created>
  <dcterms:modified xsi:type="dcterms:W3CDTF">2025-03-04T15:09:57Z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{41AED864-28C2-4815-9E1E-9EF862091427}</vt:lpwstr>
  </property>
</Properties>
</file>