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codeName="ThisWorkbook" defaultThemeVersion="124226"/>
  <mc:AlternateContent xmlns:mc="http://schemas.openxmlformats.org/markup-compatibility/2006">
    <mc:Choice Requires="x15">
      <x15ac:absPath xmlns:x15ac="http://schemas.microsoft.com/office/spreadsheetml/2010/11/ac" url="L:\DNR\Communications\Holly\Forms\Locked Forms for Posting\"/>
    </mc:Choice>
  </mc:AlternateContent>
  <xr:revisionPtr revIDLastSave="0" documentId="8_{9ECA9681-2781-4362-9DF1-4F0055BAB743}" xr6:coauthVersionLast="47" xr6:coauthVersionMax="47" xr10:uidLastSave="{00000000-0000-0000-0000-000000000000}"/>
  <bookViews>
    <workbookView xWindow="28680" yWindow="-120" windowWidth="29040" windowHeight="15840" xr2:uid="{00000000-000D-0000-FFFF-FFFF00000000}"/>
  </bookViews>
  <sheets>
    <sheet name="Report" sheetId="4" r:id="rId1"/>
    <sheet name="Step 1" sheetId="6" state="hidden" r:id="rId2"/>
  </sheets>
  <definedNames>
    <definedName name="answer">#REF!</definedName>
    <definedName name="datum">#REF!</definedName>
    <definedName name="Entry1">#REF!</definedName>
    <definedName name="Material">#REF!</definedName>
    <definedName name="_xlnm.Print_Area" localSheetId="0">Report!$A$1:$N$64</definedName>
    <definedName name="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6" l="1"/>
  <c r="B11" i="6"/>
  <c r="B9" i="6"/>
  <c r="B4" i="6"/>
  <c r="C4" i="6" s="1"/>
  <c r="J57" i="6" s="1"/>
  <c r="C9" i="6" l="1"/>
  <c r="C11" i="6"/>
  <c r="J13" i="6" s="1"/>
  <c r="A34" i="6" l="1"/>
  <c r="B39" i="4" s="1"/>
  <c r="J11" i="6"/>
  <c r="J15" i="6"/>
  <c r="B29" i="6"/>
  <c r="B27" i="6"/>
  <c r="B23" i="6"/>
  <c r="J61" i="6" s="1"/>
  <c r="B21" i="6"/>
  <c r="C28" i="6" l="1"/>
  <c r="J37" i="6"/>
  <c r="J32" i="6"/>
  <c r="J34" i="6"/>
  <c r="J39" i="6"/>
  <c r="J63" i="6"/>
  <c r="J53" i="6"/>
  <c r="J55" i="6"/>
  <c r="B17" i="6"/>
  <c r="C13" i="6" s="1"/>
  <c r="J26" i="6" s="1"/>
  <c r="B13" i="6"/>
  <c r="J20" i="6" s="1"/>
  <c r="B15" i="6"/>
  <c r="J22" i="6" s="1"/>
  <c r="L43" i="4"/>
  <c r="B25" i="6" s="1"/>
  <c r="B2" i="6"/>
  <c r="J5" i="6" s="1"/>
  <c r="J46" i="6" l="1"/>
  <c r="I53" i="6"/>
  <c r="I32" i="6"/>
  <c r="J50" i="6"/>
  <c r="J44" i="6"/>
  <c r="J48" i="6"/>
  <c r="J42" i="6"/>
  <c r="J59" i="6"/>
  <c r="I37" i="6"/>
  <c r="J24" i="6"/>
  <c r="F40" i="6" l="1"/>
  <c r="I42" i="6"/>
  <c r="I20" i="6"/>
  <c r="J9" i="6" l="1"/>
  <c r="J7" i="6"/>
  <c r="J17" i="6"/>
  <c r="F55" i="6" l="1"/>
  <c r="F27" i="6" s="1"/>
  <c r="I5" i="6"/>
  <c r="I2" i="6" l="1"/>
  <c r="B16" i="4" s="1"/>
  <c r="B5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tscott</author>
  </authors>
  <commentList>
    <comment ref="B36" authorId="0" shapeId="0" xr:uid="{00000000-0006-0000-0000-000001000000}">
      <text>
        <r>
          <rPr>
            <sz val="10"/>
            <color indexed="81"/>
            <rFont val="Arial"/>
            <family val="2"/>
          </rPr>
          <t>Record the Base Flood Elevation (BFE) at the site.  Also known as the 1% annual chance flood or 100-year flood.</t>
        </r>
      </text>
    </comment>
    <comment ref="E36" authorId="0" shapeId="0" xr:uid="{00000000-0006-0000-0000-000002000000}">
      <text>
        <r>
          <rPr>
            <sz val="11"/>
            <color indexed="81"/>
            <rFont val="Arial"/>
            <family val="2"/>
          </rPr>
          <t>Don’t forget to choose the datum from the drop down menu.</t>
        </r>
      </text>
    </comment>
    <comment ref="F36" authorId="0" shapeId="0" xr:uid="{00000000-0006-0000-0000-000003000000}">
      <text>
        <r>
          <rPr>
            <sz val="11"/>
            <color indexed="81"/>
            <rFont val="Arial"/>
            <family val="2"/>
          </rPr>
          <t>Enter the BFE source from the drop down menu.</t>
        </r>
      </text>
    </comment>
    <comment ref="K36" authorId="0" shapeId="0" xr:uid="{00000000-0006-0000-0000-000004000000}">
      <text>
        <r>
          <rPr>
            <sz val="11"/>
            <color indexed="81"/>
            <rFont val="Arial"/>
            <family val="2"/>
          </rPr>
          <t>Record the reference number, case number, or IDNR permit number.</t>
        </r>
      </text>
    </comment>
    <comment ref="I41" authorId="0" shapeId="0" xr:uid="{00000000-0006-0000-0000-000005000000}">
      <text>
        <r>
          <rPr>
            <sz val="11"/>
            <color indexed="81"/>
            <rFont val="Arial"/>
            <family val="2"/>
          </rPr>
          <t>Record the effective cross sectional area and submit a plan sheet showing the cross section.</t>
        </r>
      </text>
    </comment>
    <comment ref="L41" authorId="0" shapeId="0" xr:uid="{00000000-0006-0000-0000-000006000000}">
      <text>
        <r>
          <rPr>
            <sz val="11"/>
            <color indexed="81"/>
            <rFont val="Arial"/>
            <family val="2"/>
          </rPr>
          <t>Record the proposed cross sectional area and submit a plan sheet showing the cross section.</t>
        </r>
      </text>
    </comment>
    <comment ref="G46" authorId="0" shapeId="0" xr:uid="{00000000-0006-0000-0000-000007000000}">
      <text>
        <r>
          <rPr>
            <sz val="12"/>
            <color indexed="81"/>
            <rFont val="Tahoma"/>
            <family val="2"/>
          </rPr>
          <t>Record the existing cross sectional area and submit a plan sheet showing the cross section.</t>
        </r>
      </text>
    </comment>
    <comment ref="K46" authorId="0" shapeId="0" xr:uid="{00000000-0006-0000-0000-000008000000}">
      <text>
        <r>
          <rPr>
            <sz val="12"/>
            <color indexed="81"/>
            <rFont val="Arial"/>
            <family val="2"/>
          </rPr>
          <t xml:space="preserve">Record the proposed cross sectional area and submit a plan sheet showing the cross section.
</t>
        </r>
      </text>
    </comment>
  </commentList>
</comments>
</file>

<file path=xl/sharedStrings.xml><?xml version="1.0" encoding="utf-8"?>
<sst xmlns="http://schemas.openxmlformats.org/spreadsheetml/2006/main" count="130" uniqueCount="96">
  <si>
    <t>(Do not include eroded area in calculations)</t>
  </si>
  <si>
    <t>Response</t>
  </si>
  <si>
    <t>Results</t>
  </si>
  <si>
    <t>ft,</t>
  </si>
  <si>
    <t>datum</t>
  </si>
  <si>
    <t>Letter of Map Revision (LOMR)</t>
  </si>
  <si>
    <t>Approved model from DNR permit</t>
  </si>
  <si>
    <t>model being submitted with this worksheet</t>
  </si>
  <si>
    <t/>
  </si>
  <si>
    <t>Reference Number</t>
  </si>
  <si>
    <t>Source</t>
  </si>
  <si>
    <t>Indicate the source of the BFE.</t>
  </si>
  <si>
    <t>BFE</t>
  </si>
  <si>
    <t>Published Flood Insurance Study</t>
  </si>
  <si>
    <t>Provide the LOMR case number</t>
  </si>
  <si>
    <t>Provide the IDNR permit number</t>
  </si>
  <si>
    <t>Provide the title of the model being submitted with this worksheet</t>
  </si>
  <si>
    <t>Provide the name of the FIS study</t>
  </si>
  <si>
    <t>Boxes marked with a red top right corner contain useful information for completing this form.</t>
  </si>
  <si>
    <t>Comments:</t>
  </si>
  <si>
    <t>Step 1: Preliminary Questions</t>
  </si>
  <si>
    <t>Question 1</t>
  </si>
  <si>
    <t>Key</t>
  </si>
  <si>
    <t>Text</t>
  </si>
  <si>
    <t>BFE Datum</t>
  </si>
  <si>
    <t>BFE Source</t>
  </si>
  <si>
    <t>A datum is required for the Base Flood Elevation.  The project can not be assessed until a datum is reported.</t>
  </si>
  <si>
    <t>BFE Reference</t>
  </si>
  <si>
    <t>Existing Area</t>
  </si>
  <si>
    <t>Proposed Area</t>
  </si>
  <si>
    <t>NAVD88</t>
  </si>
  <si>
    <t>NGVD29</t>
  </si>
  <si>
    <t>sq ft</t>
  </si>
  <si>
    <t>Assessment location</t>
  </si>
  <si>
    <t>BFE at Fill Section</t>
  </si>
  <si>
    <t>Additional cross sectional flow areas</t>
  </si>
  <si>
    <t>Upstream Cross Sectional Area</t>
  </si>
  <si>
    <t>Downstream Cross Sectional Area</t>
  </si>
  <si>
    <t>Step 2: Analysis</t>
  </si>
  <si>
    <t>Record the BFE and datum at the most restrictive cross section in the project and the source of the BFE by completing the blocks labeled "BFE at Fill Section".</t>
  </si>
  <si>
    <t>Percent change in cross sectional flow area.</t>
  </si>
  <si>
    <t>Percent change</t>
  </si>
  <si>
    <t>upstream area</t>
  </si>
  <si>
    <t>downstream area</t>
  </si>
  <si>
    <t>Calculate and report an Additional Cross sectional area upstream of the project site.</t>
  </si>
  <si>
    <t>Calculate and report an Additional Cross sectional area downstream of the project site.</t>
  </si>
  <si>
    <t>When the difference of the cross sectional flow areas is greater than 5%, additional upstream and downstream cross sectional areas may be considered to avoid the need for computer modeling to assess the effect that the project may have on the base flood elevation.  More specifically, if it can be shown that the cross sectional flow area at the proposed site is larger than the cross sectional flow areas both upstream and downstream of the project site, computer modeling may not be required. Calculate and report Additional Cross sectional areas upstream and downstream of the project site.</t>
  </si>
  <si>
    <r>
      <t>When the difference of the cross sectional flow areas is between 0% and 5%, the Division of Water staff is required to determine what, if any, cumulative loss of</t>
    </r>
    <r>
      <rPr>
        <sz val="11"/>
        <color rgb="FF000000"/>
        <rFont val="Calibri"/>
        <family val="2"/>
        <scheme val="minor"/>
      </rPr>
      <t xml:space="preserve"> the effective cross sectional flow area has resulted from</t>
    </r>
    <r>
      <rPr>
        <sz val="11"/>
        <color theme="1"/>
        <rFont val="Calibri"/>
        <family val="2"/>
        <scheme val="minor"/>
      </rPr>
      <t xml:space="preserve"> other nearby projects. Additional cross sections could also be recorded to show that the cross sectional flow area at the proposed site is larger than the cross sectional flow areas both upstream and downstream of the project site. Sign this worksheet and include it your permit application.</t>
    </r>
  </si>
  <si>
    <t>When the post-construction cross sectional area is greater than the upstream and downstream cross sectional areas then computer modeling may not be required. The Division of Water staff is required to determine what, if any, cumulative loss of the effective cross sectional flow area has resulted from other nearby projects. Sign this worksheet and include it your permit application.</t>
  </si>
  <si>
    <r>
      <t>When the difference of the cross sectional flow areas is between 0% and 5%, the Division of Water staff is required to determine what, if any, cumulative loss of</t>
    </r>
    <r>
      <rPr>
        <sz val="11"/>
        <color rgb="FF000000"/>
        <rFont val="Calibri"/>
        <family val="2"/>
        <scheme val="minor"/>
      </rPr>
      <t xml:space="preserve"> the effective cross sectional flow area has resulted from</t>
    </r>
    <r>
      <rPr>
        <sz val="11"/>
        <color theme="1"/>
        <rFont val="Calibri"/>
        <family val="2"/>
        <scheme val="minor"/>
      </rPr>
      <t xml:space="preserve"> other nearby projects. Sign this worksheet and include it your permit application.</t>
    </r>
  </si>
  <si>
    <t>Yes</t>
  </si>
  <si>
    <t>No</t>
  </si>
  <si>
    <t>Does the project involve bridge work?</t>
  </si>
  <si>
    <t>Is this a streambank stablization project?</t>
  </si>
  <si>
    <t>Question 2</t>
  </si>
  <si>
    <t>Question 3</t>
  </si>
  <si>
    <t>This worksheet should not be used to assess bridge projects. Please refer to the Bridge Non-modeling Worksheet for projects related to bridge work.</t>
  </si>
  <si>
    <t>Stream</t>
  </si>
  <si>
    <t>Overbank</t>
  </si>
  <si>
    <t>Calculate and record the pre-construction CHANNEL cross sectional area at the most restrictive CHANNEL segment(s) of the project in the corresponding field below.</t>
  </si>
  <si>
    <t>Calculate and record the post-construction CHANNEL cross sectional area at the most restrictive CHANNEL segment(s) of the project in the corresponding field below.</t>
  </si>
  <si>
    <t>Compute and record the CHANNEL cross sectional areas in the appropriate fields below.</t>
  </si>
  <si>
    <t>Compute and record the cross sectional areas of the ENTIRE FLOODPLAIN in the appropriate fields below.</t>
  </si>
  <si>
    <t>Your flood zone information can be found on the INdiana Floodplain Information Portal (INFIP) located on the Division of Waters Website.</t>
  </si>
  <si>
    <t>FEMA Zone AE Floodway</t>
  </si>
  <si>
    <t>DNR Detailed Floodway</t>
  </si>
  <si>
    <t>DNR Approximate Floodway</t>
  </si>
  <si>
    <t>Unsure</t>
  </si>
  <si>
    <t>FARA Report</t>
  </si>
  <si>
    <t>Provide the IDNR FARA number</t>
  </si>
  <si>
    <t>Password</t>
  </si>
  <si>
    <t>Effective</t>
  </si>
  <si>
    <t>What is the current Floodway Designation for your site shown on the Best Available Flood Hazard Layer?</t>
  </si>
  <si>
    <t>Your Best Available Flood Hazard Layer (BAFL) zone information can be found on the INdiana Floodplain Information Portal (INFIP) located on the Division of Waters Website (https://www.in.gov/dnr/water/).</t>
  </si>
  <si>
    <t>Application Number</t>
  </si>
  <si>
    <t>When the difference of the cross sectional flow areas becomes greater than 5% and either the upstream or downstream cross sectional flow area is larger than the cross sectional flow area of the project site, it is strongly recommended that computer modeling be completed in accordance to the General Guidelines for the Hydrologic-Hydraulic Assessment of Floodplains in Indiana and submitted to assess the loss of the effective cross sectional flow area. For more information on computer modeling, refer to Hydrologic/Hydraulic Models &amp; Assessments at www.in.gov/dnr/water/3483.htm.</t>
  </si>
  <si>
    <r>
      <t xml:space="preserve">When the cross sectional flow areas are equal or the proposed/post-construction area is greater, upstream and downstream cross sections or computer modeling is not required to assess the </t>
    </r>
    <r>
      <rPr>
        <sz val="11"/>
        <color rgb="FF000000"/>
        <rFont val="Calibri"/>
        <family val="2"/>
        <scheme val="minor"/>
      </rPr>
      <t>loss of the effective cross sectional flow area. Sign this worksheet and include it your permit application.</t>
    </r>
  </si>
  <si>
    <t>Instructions:</t>
  </si>
  <si>
    <t>Results:</t>
  </si>
  <si>
    <r>
      <t xml:space="preserve">Enter data in sequence as directed by the Instructions in the blue box below to adequately evaluate the project.  </t>
    </r>
    <r>
      <rPr>
        <b/>
        <sz val="10"/>
        <color indexed="10"/>
        <rFont val="Arial"/>
        <family val="2"/>
      </rPr>
      <t>Always start with a blank worksheet and complete from the top down so that projects are evaluated correctly.</t>
    </r>
  </si>
  <si>
    <r>
      <t xml:space="preserve">An assessment using the Effective Cross Sectional Area Worksheet is appropriate to use for any cut or fill project located within a floodway of a jurisdictional river or stream. This worksheet </t>
    </r>
    <r>
      <rPr>
        <b/>
        <sz val="10"/>
        <color theme="1"/>
        <rFont val="Arial"/>
        <family val="2"/>
      </rPr>
      <t>should not</t>
    </r>
    <r>
      <rPr>
        <sz val="10"/>
        <color theme="1"/>
        <rFont val="Arial"/>
        <family val="2"/>
      </rPr>
      <t xml:space="preserve"> be used to assess bridge projects.</t>
    </r>
  </si>
  <si>
    <t>EFFECTIVE CROSS SECTIONAL AREA WORKSHEET</t>
  </si>
  <si>
    <t>Name of Preparer:</t>
  </si>
  <si>
    <r>
      <t xml:space="preserve">Date </t>
    </r>
    <r>
      <rPr>
        <i/>
        <sz val="10"/>
        <color theme="1"/>
        <rFont val="Arial"/>
        <family val="2"/>
      </rPr>
      <t>(month, day, year)</t>
    </r>
  </si>
  <si>
    <t>Pre-Construction</t>
  </si>
  <si>
    <t>Post-Construction</t>
  </si>
  <si>
    <t>FEMA</t>
  </si>
  <si>
    <t>You indicated that your proposed site is located in a FEMA designated floodway. The computed difference in cross-sectional flow areas is above 0%. Please contact Division of Water staff at DOWTechServices@dnr.IN.gov with site location and plans to discuss FEMAs “no-rise” requirements related to your project. You can find more information on FEMAs “no-rise” policy at the following link. https://www.in.gov/dnr/water/surface-water/indiana-floodplain-mapping/no-rise/</t>
  </si>
  <si>
    <t>You indicated that your proposed site is located in a FEMA designated floodway. Based on the cross sectional flow areas you entered, a rise is expected in the Base Flood Elevation and therefore it is strongly recommended that computer modeling be completed in accordance to the General Guidelines for the Hydrologic-Hydraulic Assessment of Floodplains in Indiana and submitted to assess the loss of the effective cross sectional flow area. For more information on computer modeling, refer to Hydrologic/Hydraulic Models &amp; Assessments at www.in.gov/dnr/water/3483.htm. A CLOMR will also be required by the community to approve the project.  You can also contact Division of Water staff at DOWTechServices@dnr.IN.gov with site location and plans to discuss FEMAs “no-rise” requirements related to your project. You can find more information on FEMAs “no-rise” policy at the following link. https://www.in.gov/dnr/water/surface-water/indiana-floodplain-mapping/no-rise/</t>
  </si>
  <si>
    <t>What is the source of the floodway on INFIP?</t>
  </si>
  <si>
    <t>Cross sectional Area at the most restrictive segment(s) of the project, below BFE.</t>
  </si>
  <si>
    <t>Calculate and record the pre-construction cross sectional area, below BFE, of the ENTIRE FLOODPLAIN at the most restrictive FLOODPLAIN segment(s) of the project in the corresponding field below.</t>
  </si>
  <si>
    <t>Calculate and record the post-construction cross sectional area, below BFE, of the ENTIRE FLOODPLAIN at the most restrictive FLOODPLAIN segment(s) of the project in the corresponding field below.</t>
  </si>
  <si>
    <t>Provide a brief description of the location of the project being evaluated. If more than one site is being assessed each site should have a unique worksheet.</t>
  </si>
  <si>
    <t>You indicated that your proposed site is located in a FEMA designated floodway. The computed difference in cross-sectional flow areas is above 0%, But the upstream and downstream cross-sectional area is less than the proposed project. Please contact Division of Water staff at DOWTechServices@dnr.IN.gov with site location and plans to discuss FEMAs “no-rise” requirements related to your project. You can find more information on FEMAs “no-rise” policy at the following link. https://www.in.gov/dnr/water/surface-water/indiana-floodplain-mapping/no-rise/ Because the project is located in a FEMA Detailed Flood Zone a No Rise Certificate may still be required by local officials.</t>
  </si>
  <si>
    <t>State Form 57166 (12-24)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</si>
</sst>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23" x14ac:knownFonts="1">
    <font>
      <sz val="11"/>
      <color theme="1"/>
      <name val="Calibri"/>
      <family val="2"/>
      <scheme val="minor"/>
    </font>
    <font>
      <sz val="12"/>
      <color theme="1"/>
      <name val="Arial"/>
      <family val="2"/>
    </font>
    <font>
      <sz val="9"/>
      <color theme="1"/>
      <name val="Arial"/>
      <family val="2"/>
    </font>
    <font>
      <sz val="10"/>
      <color indexed="81"/>
      <name val="Arial"/>
      <family val="2"/>
    </font>
    <font>
      <sz val="11"/>
      <color indexed="81"/>
      <name val="Arial"/>
      <family val="2"/>
    </font>
    <font>
      <sz val="10"/>
      <color rgb="FF000000"/>
      <name val="Arial"/>
      <family val="2"/>
    </font>
    <font>
      <sz val="16"/>
      <color theme="1"/>
      <name val="Calibri"/>
      <family val="2"/>
      <scheme val="minor"/>
    </font>
    <font>
      <sz val="12"/>
      <color indexed="81"/>
      <name val="Tahoma"/>
      <family val="2"/>
    </font>
    <font>
      <sz val="12"/>
      <color indexed="81"/>
      <name val="Arial"/>
      <family val="2"/>
    </font>
    <font>
      <sz val="11"/>
      <color theme="1"/>
      <name val="Calibri"/>
      <family val="2"/>
      <scheme val="minor"/>
    </font>
    <font>
      <sz val="11"/>
      <color rgb="FFFF0000"/>
      <name val="Calibri"/>
      <family val="2"/>
      <scheme val="minor"/>
    </font>
    <font>
      <sz val="11"/>
      <color rgb="FF000000"/>
      <name val="Calibri"/>
      <family val="2"/>
      <scheme val="minor"/>
    </font>
    <font>
      <b/>
      <sz val="16"/>
      <color rgb="FFFF0000"/>
      <name val="Arial"/>
      <family val="2"/>
    </font>
    <font>
      <b/>
      <sz val="11"/>
      <color theme="1"/>
      <name val="Arial"/>
      <family val="2"/>
    </font>
    <font>
      <sz val="10"/>
      <color theme="1"/>
      <name val="Arial"/>
      <family val="2"/>
    </font>
    <font>
      <sz val="8"/>
      <color theme="1"/>
      <name val="Arial"/>
      <family val="2"/>
    </font>
    <font>
      <b/>
      <sz val="10"/>
      <color theme="1"/>
      <name val="Arial"/>
      <family val="2"/>
    </font>
    <font>
      <b/>
      <sz val="10"/>
      <color indexed="10"/>
      <name val="Arial"/>
      <family val="2"/>
    </font>
    <font>
      <b/>
      <sz val="10"/>
      <color rgb="FFFF0000"/>
      <name val="Arial"/>
      <family val="2"/>
    </font>
    <font>
      <sz val="10"/>
      <name val="Arial"/>
      <family val="2"/>
    </font>
    <font>
      <i/>
      <sz val="10"/>
      <color theme="1"/>
      <name val="Arial"/>
      <family val="2"/>
    </font>
    <font>
      <sz val="10"/>
      <color rgb="FFFF0000"/>
      <name val="Arial"/>
      <family val="2"/>
    </font>
    <font>
      <sz val="7"/>
      <color theme="1"/>
      <name val="Arial"/>
      <family val="2"/>
    </font>
  </fonts>
  <fills count="11">
    <fill>
      <patternFill patternType="none"/>
    </fill>
    <fill>
      <patternFill patternType="gray125"/>
    </fill>
    <fill>
      <patternFill patternType="solid">
        <fgColor rgb="FFFFFFCC"/>
        <bgColor indexed="64"/>
      </patternFill>
    </fill>
    <fill>
      <patternFill patternType="solid">
        <fgColor theme="1" tint="0.34998626667073579"/>
        <bgColor indexed="64"/>
      </patternFill>
    </fill>
    <fill>
      <patternFill patternType="solid">
        <fgColor rgb="FFCCECFF"/>
        <bgColor indexed="64"/>
      </patternFill>
    </fill>
    <fill>
      <patternFill patternType="solid">
        <fgColor theme="7"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64">
    <xf numFmtId="0" fontId="0" fillId="0" borderId="0" xfId="0"/>
    <xf numFmtId="0" fontId="1" fillId="3" borderId="0" xfId="0" applyFont="1" applyFill="1" applyProtection="1">
      <protection locked="0"/>
    </xf>
    <xf numFmtId="0" fontId="1" fillId="0" borderId="0" xfId="0" applyFont="1"/>
    <xf numFmtId="0" fontId="2" fillId="0" borderId="0" xfId="0" applyFont="1" applyAlignment="1">
      <alignment horizontal="center"/>
    </xf>
    <xf numFmtId="0" fontId="2" fillId="0" borderId="0" xfId="0" applyFont="1"/>
    <xf numFmtId="0" fontId="1" fillId="3" borderId="0" xfId="0" applyFont="1" applyFill="1"/>
    <xf numFmtId="0" fontId="0" fillId="0" borderId="0" xfId="0" applyProtection="1">
      <protection hidden="1"/>
    </xf>
    <xf numFmtId="0" fontId="6" fillId="0" borderId="0" xfId="0" applyFont="1" applyProtection="1">
      <protection hidden="1"/>
    </xf>
    <xf numFmtId="0" fontId="0" fillId="7" borderId="0" xfId="0" applyFill="1" applyProtection="1">
      <protection hidden="1"/>
    </xf>
    <xf numFmtId="0" fontId="0" fillId="0" borderId="9" xfId="0" applyBorder="1" applyProtection="1">
      <protection hidden="1"/>
    </xf>
    <xf numFmtId="0" fontId="0" fillId="0" borderId="6" xfId="0" applyBorder="1" applyProtection="1">
      <protection hidden="1"/>
    </xf>
    <xf numFmtId="0" fontId="0" fillId="0" borderId="19" xfId="0" applyBorder="1" applyProtection="1">
      <protection hidden="1"/>
    </xf>
    <xf numFmtId="0" fontId="0" fillId="0" borderId="7" xfId="0" applyBorder="1" applyProtection="1">
      <protection hidden="1"/>
    </xf>
    <xf numFmtId="0" fontId="0" fillId="0" borderId="20" xfId="0" applyBorder="1" applyProtection="1">
      <protection hidden="1"/>
    </xf>
    <xf numFmtId="0" fontId="0" fillId="6" borderId="0" xfId="0" applyFill="1" applyProtection="1">
      <protection hidden="1"/>
    </xf>
    <xf numFmtId="0" fontId="0" fillId="0" borderId="0" xfId="0" quotePrefix="1" applyProtection="1">
      <protection hidden="1"/>
    </xf>
    <xf numFmtId="0" fontId="0" fillId="0" borderId="0" xfId="0" applyAlignment="1" applyProtection="1">
      <alignment horizontal="right"/>
      <protection hidden="1"/>
    </xf>
    <xf numFmtId="0" fontId="0" fillId="0" borderId="0" xfId="0" applyAlignment="1" applyProtection="1">
      <alignment vertical="center"/>
      <protection hidden="1"/>
    </xf>
    <xf numFmtId="0" fontId="0" fillId="2" borderId="0" xfId="0" applyFill="1" applyProtection="1">
      <protection hidden="1"/>
    </xf>
    <xf numFmtId="49" fontId="0" fillId="0" borderId="0" xfId="0" applyNumberFormat="1" applyAlignment="1" applyProtection="1">
      <alignment horizontal="right"/>
      <protection hidden="1"/>
    </xf>
    <xf numFmtId="0" fontId="0" fillId="5" borderId="0" xfId="0" applyFill="1" applyProtection="1">
      <protection hidden="1"/>
    </xf>
    <xf numFmtId="0" fontId="0" fillId="8" borderId="0" xfId="0" applyFill="1" applyProtection="1">
      <protection hidden="1"/>
    </xf>
    <xf numFmtId="0" fontId="0" fillId="9" borderId="0" xfId="0" applyFill="1" applyProtection="1">
      <protection hidden="1"/>
    </xf>
    <xf numFmtId="9" fontId="0" fillId="0" borderId="0" xfId="0" applyNumberFormat="1" applyProtection="1">
      <protection hidden="1"/>
    </xf>
    <xf numFmtId="0" fontId="0" fillId="10" borderId="0" xfId="0" applyFill="1" applyProtection="1">
      <protection hidden="1"/>
    </xf>
    <xf numFmtId="0" fontId="0" fillId="4" borderId="0" xfId="0" applyFill="1" applyProtection="1">
      <protection hidden="1"/>
    </xf>
    <xf numFmtId="0" fontId="10" fillId="0" borderId="0" xfId="0" applyFont="1" applyProtection="1">
      <protection hidden="1"/>
    </xf>
    <xf numFmtId="0" fontId="0" fillId="0" borderId="0" xfId="0" applyAlignment="1" applyProtection="1">
      <alignment horizontal="center" vertical="center"/>
      <protection hidden="1"/>
    </xf>
    <xf numFmtId="0" fontId="0" fillId="0" borderId="6" xfId="0" applyBorder="1" applyAlignment="1" applyProtection="1">
      <alignment vertical="center"/>
      <protection hidden="1"/>
    </xf>
    <xf numFmtId="0" fontId="1" fillId="0" borderId="0" xfId="0" applyFont="1" applyAlignment="1">
      <alignment vertical="center"/>
    </xf>
    <xf numFmtId="0" fontId="12" fillId="0" borderId="0" xfId="0" applyFont="1" applyAlignment="1">
      <alignment vertical="center"/>
    </xf>
    <xf numFmtId="0" fontId="13" fillId="0" borderId="0" xfId="0" applyFont="1"/>
    <xf numFmtId="0" fontId="15" fillId="0" borderId="0" xfId="0" applyFont="1"/>
    <xf numFmtId="0" fontId="14" fillId="0" borderId="0" xfId="0" applyFont="1"/>
    <xf numFmtId="0" fontId="18" fillId="0" borderId="0" xfId="0" applyFont="1" applyAlignment="1">
      <alignment vertical="top" wrapText="1"/>
    </xf>
    <xf numFmtId="0" fontId="14" fillId="0" borderId="1" xfId="0" applyFont="1" applyBorder="1"/>
    <xf numFmtId="0" fontId="14" fillId="0" borderId="2" xfId="0" applyFont="1" applyBorder="1"/>
    <xf numFmtId="0" fontId="14" fillId="0" borderId="4" xfId="0" applyFont="1" applyBorder="1"/>
    <xf numFmtId="0" fontId="14" fillId="0" borderId="10" xfId="0" applyFont="1" applyBorder="1"/>
    <xf numFmtId="0" fontId="14" fillId="0" borderId="11" xfId="0" applyFont="1" applyBorder="1"/>
    <xf numFmtId="0" fontId="14" fillId="0" borderId="0" xfId="0" applyFont="1" applyAlignment="1">
      <alignment horizontal="center"/>
    </xf>
    <xf numFmtId="0" fontId="16" fillId="2" borderId="21" xfId="0" applyFont="1" applyFill="1" applyBorder="1" applyAlignment="1" applyProtection="1">
      <alignment horizontal="center"/>
      <protection locked="0"/>
    </xf>
    <xf numFmtId="0" fontId="14" fillId="0" borderId="25" xfId="0" applyFont="1" applyBorder="1"/>
    <xf numFmtId="0" fontId="14" fillId="0" borderId="8" xfId="0" applyFont="1" applyBorder="1"/>
    <xf numFmtId="0" fontId="14" fillId="0" borderId="8" xfId="0" applyFont="1" applyBorder="1" applyAlignment="1">
      <alignment horizontal="center" vertical="top"/>
    </xf>
    <xf numFmtId="0" fontId="14" fillId="0" borderId="0" xfId="0" applyFont="1" applyAlignment="1">
      <alignment horizontal="center" vertical="top"/>
    </xf>
    <xf numFmtId="0" fontId="16" fillId="0" borderId="0" xfId="0" applyFont="1" applyAlignment="1">
      <alignment horizontal="center" vertical="center" wrapText="1"/>
    </xf>
    <xf numFmtId="0" fontId="14" fillId="0" borderId="0" xfId="0" applyFont="1" applyAlignment="1">
      <alignment wrapText="1"/>
    </xf>
    <xf numFmtId="0" fontId="14" fillId="0" borderId="5" xfId="0" applyFont="1" applyBorder="1" applyAlignment="1">
      <alignment wrapText="1"/>
    </xf>
    <xf numFmtId="0" fontId="14" fillId="0" borderId="6" xfId="0" applyFont="1" applyBorder="1"/>
    <xf numFmtId="0" fontId="14" fillId="0" borderId="4" xfId="0" applyFont="1" applyBorder="1" applyAlignment="1">
      <alignment horizontal="left" vertical="top"/>
    </xf>
    <xf numFmtId="0" fontId="16" fillId="0" borderId="6" xfId="0" applyFont="1" applyBorder="1" applyAlignment="1">
      <alignment horizontal="center" vertical="center"/>
    </xf>
    <xf numFmtId="0" fontId="14" fillId="0" borderId="6" xfId="0" applyFont="1" applyBorder="1" applyAlignment="1">
      <alignment horizontal="center" vertical="center"/>
    </xf>
    <xf numFmtId="0" fontId="14" fillId="0" borderId="28" xfId="0" applyFont="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5" fontId="16" fillId="0" borderId="18" xfId="1" applyNumberFormat="1" applyFont="1" applyFill="1" applyBorder="1" applyAlignment="1" applyProtection="1">
      <alignment horizontal="center"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16" fillId="0" borderId="9" xfId="0" applyFont="1" applyBorder="1" applyAlignment="1">
      <alignment horizontal="center"/>
    </xf>
    <xf numFmtId="0" fontId="14" fillId="0" borderId="19" xfId="0" applyFont="1" applyBorder="1" applyAlignment="1">
      <alignment horizontal="center"/>
    </xf>
    <xf numFmtId="0" fontId="14" fillId="0" borderId="28" xfId="0" applyFont="1" applyBorder="1" applyAlignment="1">
      <alignment horizontal="center"/>
    </xf>
    <xf numFmtId="0" fontId="14" fillId="0" borderId="15" xfId="0" applyFont="1" applyBorder="1"/>
    <xf numFmtId="0" fontId="14" fillId="0" borderId="21" xfId="0" applyFont="1" applyBorder="1" applyAlignment="1">
      <alignment horizontal="center" vertical="top"/>
    </xf>
    <xf numFmtId="0" fontId="14" fillId="0" borderId="27" xfId="0" applyFont="1" applyBorder="1" applyAlignment="1">
      <alignment horizontal="center" vertical="top"/>
    </xf>
    <xf numFmtId="0" fontId="14" fillId="2" borderId="1" xfId="0" applyFont="1" applyFill="1" applyBorder="1"/>
    <xf numFmtId="0" fontId="14" fillId="2" borderId="2" xfId="0" applyFont="1" applyFill="1" applyBorder="1"/>
    <xf numFmtId="0" fontId="14" fillId="2" borderId="3" xfId="0" applyFont="1" applyFill="1" applyBorder="1"/>
    <xf numFmtId="0" fontId="14" fillId="0" borderId="0" xfId="0" applyFont="1" applyAlignment="1">
      <alignment horizontal="right"/>
    </xf>
    <xf numFmtId="0" fontId="14" fillId="0" borderId="0" xfId="0" applyFont="1" applyAlignment="1">
      <alignment horizontal="left"/>
    </xf>
    <xf numFmtId="0" fontId="21" fillId="0" borderId="0" xfId="0" applyFont="1" applyAlignment="1">
      <alignment vertical="top"/>
    </xf>
    <xf numFmtId="164" fontId="14" fillId="0" borderId="0" xfId="0" applyNumberFormat="1" applyFont="1" applyAlignment="1">
      <alignment horizontal="left"/>
    </xf>
    <xf numFmtId="0" fontId="22" fillId="0" borderId="0" xfId="0" applyFont="1"/>
    <xf numFmtId="0" fontId="14" fillId="0" borderId="8" xfId="0" applyFont="1" applyBorder="1" applyAlignment="1" applyProtection="1">
      <alignment horizontal="center"/>
      <protection locked="0"/>
    </xf>
    <xf numFmtId="0" fontId="14" fillId="0" borderId="18" xfId="0" applyFont="1" applyBorder="1" applyAlignment="1">
      <alignment horizontal="center" vertical="center"/>
    </xf>
    <xf numFmtId="0" fontId="16" fillId="2" borderId="18" xfId="0" applyFont="1" applyFill="1" applyBorder="1" applyAlignment="1" applyProtection="1">
      <alignment horizontal="center"/>
      <protection locked="0"/>
    </xf>
    <xf numFmtId="0" fontId="16" fillId="0" borderId="0" xfId="0" applyFont="1" applyAlignment="1">
      <alignment wrapText="1"/>
    </xf>
    <xf numFmtId="49" fontId="14" fillId="2" borderId="4" xfId="0" applyNumberFormat="1" applyFont="1" applyFill="1" applyBorder="1" applyAlignment="1" applyProtection="1">
      <alignment horizontal="left" vertical="top" wrapText="1"/>
      <protection locked="0"/>
    </xf>
    <xf numFmtId="49" fontId="14" fillId="0" borderId="0" xfId="0" applyNumberFormat="1" applyFont="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4" xfId="0" applyNumberFormat="1" applyFont="1" applyBorder="1" applyAlignment="1" applyProtection="1">
      <alignment horizontal="left" vertical="top" wrapText="1"/>
      <protection locked="0"/>
    </xf>
    <xf numFmtId="49" fontId="14" fillId="0" borderId="10" xfId="0" applyNumberFormat="1" applyFont="1" applyBorder="1" applyAlignment="1" applyProtection="1">
      <alignment horizontal="left" vertical="top" wrapText="1"/>
      <protection locked="0"/>
    </xf>
    <xf numFmtId="49" fontId="14" fillId="0" borderId="11" xfId="0" applyNumberFormat="1" applyFont="1" applyBorder="1" applyAlignment="1" applyProtection="1">
      <alignment horizontal="left" vertical="top" wrapText="1"/>
      <protection locked="0"/>
    </xf>
    <xf numFmtId="49" fontId="14" fillId="0" borderId="12" xfId="0" applyNumberFormat="1" applyFont="1" applyBorder="1" applyAlignment="1" applyProtection="1">
      <alignment horizontal="left" vertical="top" wrapText="1"/>
      <protection locked="0"/>
    </xf>
    <xf numFmtId="0" fontId="16" fillId="4" borderId="1" xfId="0" applyFont="1" applyFill="1" applyBorder="1" applyAlignment="1">
      <alignment vertical="top"/>
    </xf>
    <xf numFmtId="0" fontId="14" fillId="4" borderId="2" xfId="0" applyFont="1" applyFill="1" applyBorder="1" applyAlignment="1">
      <alignment vertical="top"/>
    </xf>
    <xf numFmtId="0" fontId="14" fillId="4" borderId="3" xfId="0" applyFont="1" applyFill="1" applyBorder="1" applyAlignment="1">
      <alignment vertical="top"/>
    </xf>
    <xf numFmtId="0" fontId="18" fillId="4" borderId="4" xfId="0" applyFont="1" applyFill="1" applyBorder="1" applyAlignment="1">
      <alignment vertical="top" wrapText="1"/>
    </xf>
    <xf numFmtId="0" fontId="16" fillId="4" borderId="0" xfId="0" applyFont="1" applyFill="1" applyAlignment="1">
      <alignment vertical="top" wrapText="1"/>
    </xf>
    <xf numFmtId="0" fontId="16" fillId="4" borderId="5" xfId="0" applyFont="1" applyFill="1" applyBorder="1" applyAlignment="1">
      <alignment vertical="top" wrapText="1"/>
    </xf>
    <xf numFmtId="0" fontId="16" fillId="4" borderId="4" xfId="0" applyFont="1" applyFill="1" applyBorder="1" applyAlignment="1">
      <alignment vertical="top" wrapText="1"/>
    </xf>
    <xf numFmtId="0" fontId="16" fillId="4" borderId="10" xfId="0" applyFont="1" applyFill="1" applyBorder="1" applyAlignment="1">
      <alignment vertical="top" wrapText="1"/>
    </xf>
    <xf numFmtId="0" fontId="16" fillId="4" borderId="11" xfId="0" applyFont="1" applyFill="1" applyBorder="1" applyAlignment="1">
      <alignment vertical="top" wrapText="1"/>
    </xf>
    <xf numFmtId="0" fontId="16" fillId="4" borderId="12" xfId="0" applyFont="1" applyFill="1" applyBorder="1" applyAlignment="1">
      <alignment vertical="top" wrapText="1"/>
    </xf>
    <xf numFmtId="0" fontId="20" fillId="0" borderId="10" xfId="0" applyFont="1" applyBorder="1" applyAlignment="1">
      <alignment horizontal="left" vertical="top"/>
    </xf>
    <xf numFmtId="0" fontId="20" fillId="0" borderId="11" xfId="0" applyFont="1" applyBorder="1"/>
    <xf numFmtId="0" fontId="20" fillId="0" borderId="26" xfId="0" applyFont="1" applyBorder="1"/>
    <xf numFmtId="0" fontId="16" fillId="2" borderId="33" xfId="0" applyFont="1" applyFill="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16" fillId="0" borderId="0" xfId="0" applyFont="1" applyAlignment="1">
      <alignment horizontal="left" vertical="top" wrapText="1"/>
    </xf>
    <xf numFmtId="0" fontId="5" fillId="0" borderId="0" xfId="0" applyFont="1" applyAlignment="1">
      <alignment horizontal="center" vertical="center" wrapText="1"/>
    </xf>
    <xf numFmtId="0" fontId="14" fillId="0" borderId="0" xfId="0" applyFont="1" applyAlignment="1">
      <alignment horizontal="center" wrapText="1"/>
    </xf>
    <xf numFmtId="0" fontId="14" fillId="0" borderId="0" xfId="0" applyFont="1" applyAlignment="1">
      <alignment horizontal="left" vertical="center" wrapText="1"/>
    </xf>
    <xf numFmtId="0" fontId="14" fillId="0" borderId="8" xfId="0" applyFont="1" applyBorder="1" applyAlignment="1" applyProtection="1">
      <alignment horizontal="left"/>
      <protection locked="0"/>
    </xf>
    <xf numFmtId="0" fontId="16" fillId="4" borderId="1" xfId="0" applyFont="1" applyFill="1" applyBorder="1" applyAlignment="1">
      <alignment vertical="center"/>
    </xf>
    <xf numFmtId="0" fontId="14" fillId="4" borderId="2" xfId="0" applyFont="1" applyFill="1" applyBorder="1"/>
    <xf numFmtId="0" fontId="14" fillId="4" borderId="3" xfId="0" applyFont="1" applyFill="1" applyBorder="1"/>
    <xf numFmtId="0" fontId="18" fillId="4" borderId="0" xfId="0" applyFont="1" applyFill="1" applyAlignment="1">
      <alignment vertical="top" wrapText="1"/>
    </xf>
    <xf numFmtId="0" fontId="18" fillId="4" borderId="5" xfId="0" applyFont="1" applyFill="1" applyBorder="1" applyAlignment="1">
      <alignment vertical="top" wrapText="1"/>
    </xf>
    <xf numFmtId="0" fontId="18" fillId="4" borderId="10" xfId="0" applyFont="1" applyFill="1" applyBorder="1" applyAlignment="1">
      <alignment vertical="top" wrapText="1"/>
    </xf>
    <xf numFmtId="0" fontId="18" fillId="4" borderId="11" xfId="0" applyFont="1" applyFill="1" applyBorder="1" applyAlignment="1">
      <alignment vertical="top" wrapText="1"/>
    </xf>
    <xf numFmtId="0" fontId="18" fillId="4" borderId="12" xfId="0" applyFont="1" applyFill="1" applyBorder="1" applyAlignment="1">
      <alignment vertical="top" wrapText="1"/>
    </xf>
    <xf numFmtId="0" fontId="19" fillId="2" borderId="36" xfId="0" applyFont="1" applyFill="1" applyBorder="1" applyAlignment="1" applyProtection="1">
      <alignment horizontal="left" vertical="top"/>
      <protection locked="0"/>
    </xf>
    <xf numFmtId="0" fontId="18" fillId="2" borderId="37" xfId="0" applyFont="1" applyFill="1" applyBorder="1" applyAlignment="1" applyProtection="1">
      <alignment horizontal="left" vertical="top"/>
      <protection locked="0"/>
    </xf>
    <xf numFmtId="0" fontId="18" fillId="2" borderId="38" xfId="0" applyFont="1" applyFill="1" applyBorder="1" applyAlignment="1" applyProtection="1">
      <alignment horizontal="left" vertical="top"/>
      <protection locked="0"/>
    </xf>
    <xf numFmtId="0" fontId="14" fillId="0" borderId="23" xfId="0" applyFont="1" applyBorder="1" applyAlignment="1">
      <alignment horizontal="left" vertical="center" wrapText="1"/>
    </xf>
    <xf numFmtId="0" fontId="14" fillId="0" borderId="6" xfId="0" applyFont="1" applyBorder="1" applyAlignment="1">
      <alignment horizontal="left" vertical="center" wrapText="1"/>
    </xf>
    <xf numFmtId="0" fontId="14" fillId="0" borderId="19" xfId="0" applyFont="1" applyBorder="1" applyAlignment="1">
      <alignment horizontal="left" vertical="center" wrapText="1"/>
    </xf>
    <xf numFmtId="0" fontId="14" fillId="0" borderId="4" xfId="0" applyFont="1" applyBorder="1" applyAlignment="1">
      <alignment horizontal="left" vertical="center" wrapText="1"/>
    </xf>
    <xf numFmtId="0" fontId="14" fillId="0" borderId="20" xfId="0" applyFont="1" applyBorder="1" applyAlignment="1">
      <alignment horizontal="left" vertical="center" wrapText="1"/>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21" xfId="0" applyFont="1" applyBorder="1" applyAlignment="1">
      <alignment horizontal="left" vertical="center" wrapText="1"/>
    </xf>
    <xf numFmtId="0" fontId="14" fillId="0" borderId="16" xfId="0" applyFont="1" applyBorder="1" applyAlignment="1">
      <alignment horizontal="center"/>
    </xf>
    <xf numFmtId="0" fontId="14" fillId="0" borderId="22" xfId="0" applyFont="1" applyBorder="1" applyAlignment="1">
      <alignment horizontal="center"/>
    </xf>
    <xf numFmtId="0" fontId="14" fillId="0" borderId="17" xfId="0" applyFont="1" applyBorder="1" applyAlignment="1">
      <alignment horizontal="center"/>
    </xf>
    <xf numFmtId="0" fontId="14" fillId="0" borderId="24" xfId="0" applyFont="1" applyBorder="1" applyAlignment="1">
      <alignment horizontal="center"/>
    </xf>
    <xf numFmtId="0" fontId="16" fillId="2" borderId="22" xfId="0" applyFont="1" applyFill="1" applyBorder="1" applyAlignment="1" applyProtection="1">
      <alignment horizontal="center"/>
      <protection locked="0"/>
    </xf>
    <xf numFmtId="0" fontId="14" fillId="0" borderId="22" xfId="0" applyFont="1" applyBorder="1" applyAlignment="1" applyProtection="1">
      <alignment horizontal="center"/>
      <protection locked="0"/>
    </xf>
    <xf numFmtId="0" fontId="14" fillId="0" borderId="1" xfId="0" applyFont="1" applyBorder="1" applyAlignment="1">
      <alignment horizontal="lef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23" xfId="0" applyFont="1" applyBorder="1" applyAlignment="1">
      <alignment horizontal="left" vertical="center"/>
    </xf>
    <xf numFmtId="0" fontId="14" fillId="0" borderId="6" xfId="0" applyFont="1" applyBorder="1"/>
    <xf numFmtId="0" fontId="14" fillId="0" borderId="19" xfId="0" applyFont="1" applyBorder="1"/>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6" fillId="2" borderId="25" xfId="0" applyFont="1" applyFill="1" applyBorder="1" applyAlignment="1" applyProtection="1">
      <alignment horizontal="center"/>
      <protection locked="0"/>
    </xf>
    <xf numFmtId="0" fontId="16" fillId="2" borderId="8" xfId="0" applyFont="1" applyFill="1" applyBorder="1" applyAlignment="1" applyProtection="1">
      <alignment horizontal="center"/>
      <protection locked="0"/>
    </xf>
    <xf numFmtId="0" fontId="16" fillId="2" borderId="9"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49" fontId="16" fillId="2" borderId="9"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15" xfId="0" applyFont="1" applyBorder="1" applyAlignment="1" applyProtection="1">
      <alignment wrapText="1"/>
      <protection locked="0"/>
    </xf>
    <xf numFmtId="0" fontId="14" fillId="0" borderId="8" xfId="0" applyFont="1" applyBorder="1" applyAlignment="1" applyProtection="1">
      <alignment wrapText="1"/>
      <protection locked="0"/>
    </xf>
    <xf numFmtId="0" fontId="14" fillId="0" borderId="27" xfId="0" applyFont="1" applyBorder="1" applyAlignment="1" applyProtection="1">
      <alignment wrapTex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1" xfId="0" applyFont="1" applyBorder="1" applyAlignment="1">
      <alignment horizontal="center" vertical="center"/>
    </xf>
    <xf numFmtId="0" fontId="0" fillId="0" borderId="0" xfId="0" applyAlignment="1" applyProtection="1">
      <alignment horizontal="center" vertical="center"/>
      <protection hidden="1"/>
    </xf>
    <xf numFmtId="0" fontId="0" fillId="0" borderId="9"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cellXfs>
  <cellStyles count="2">
    <cellStyle name="Normal" xfId="0" builtinId="0"/>
    <cellStyle name="Percent" xfId="1" builtinId="5"/>
  </cellStyles>
  <dxfs count="0"/>
  <tableStyles count="0" defaultTableStyle="TableStyleMedium9" defaultPivotStyle="PivotStyleLight16"/>
  <colors>
    <mruColors>
      <color rgb="FFCCECFF"/>
      <color rgb="FFFFFFCC"/>
      <color rgb="FF99CCFF"/>
      <color rgb="FFFFFFFF"/>
      <color rgb="FFFFFF99"/>
      <color rgb="FF4437F3"/>
      <color rgb="FF3E3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49666</xdr:colOff>
      <xdr:row>1</xdr:row>
      <xdr:rowOff>46223</xdr:rowOff>
    </xdr:from>
    <xdr:ext cx="994191" cy="576072"/>
    <xdr:pic>
      <xdr:nvPicPr>
        <xdr:cNvPr id="5" name="Picture 2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726816" y="122423"/>
          <a:ext cx="994191" cy="576072"/>
        </a:xfrm>
        <a:prstGeom prst="rect">
          <a:avLst/>
        </a:prstGeom>
        <a:noFill/>
        <a:ln w="9525">
          <a:noFill/>
          <a:miter lim="800000"/>
          <a:headEnd/>
          <a:tailEnd/>
        </a:ln>
      </xdr:spPr>
    </xdr:pic>
    <xdr:clientData/>
  </xdr:oneCellAnchor>
  <xdr:twoCellAnchor>
    <xdr:from>
      <xdr:col>1</xdr:col>
      <xdr:colOff>27190</xdr:colOff>
      <xdr:row>1</xdr:row>
      <xdr:rowOff>8345</xdr:rowOff>
    </xdr:from>
    <xdr:to>
      <xdr:col>1</xdr:col>
      <xdr:colOff>772584</xdr:colOff>
      <xdr:row>5</xdr:row>
      <xdr:rowOff>171450</xdr:rowOff>
    </xdr:to>
    <xdr:pic>
      <xdr:nvPicPr>
        <xdr:cNvPr id="7" name="Picture 2" descr="se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101273" y="71845"/>
          <a:ext cx="745394" cy="7451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64"/>
  <sheetViews>
    <sheetView tabSelected="1" zoomScaleNormal="100" zoomScaleSheetLayoutView="90" workbookViewId="0">
      <selection activeCell="O4" sqref="O4"/>
    </sheetView>
  </sheetViews>
  <sheetFormatPr defaultColWidth="9.140625" defaultRowHeight="15" x14ac:dyDescent="0.2"/>
  <cols>
    <col min="1" max="1" width="1.140625" style="5" customWidth="1"/>
    <col min="2" max="2" width="12" style="5" customWidth="1"/>
    <col min="3" max="3" width="10" style="5" customWidth="1"/>
    <col min="4" max="4" width="7.85546875" style="5" customWidth="1"/>
    <col min="5" max="5" width="13" style="5" customWidth="1"/>
    <col min="6" max="6" width="10.28515625" style="5" customWidth="1"/>
    <col min="7" max="7" width="13" style="5" customWidth="1"/>
    <col min="8" max="8" width="7" style="5" customWidth="1"/>
    <col min="9" max="9" width="13.28515625" style="5" customWidth="1"/>
    <col min="10" max="10" width="7.140625" style="5" customWidth="1"/>
    <col min="11" max="11" width="13.7109375" style="5" customWidth="1"/>
    <col min="12" max="12" width="7.85546875" style="5" customWidth="1"/>
    <col min="13" max="13" width="14.140625" style="5" customWidth="1"/>
    <col min="14" max="14" width="1.28515625" style="5" customWidth="1"/>
    <col min="15" max="15" width="2" style="1" customWidth="1"/>
    <col min="16" max="16384" width="9.140625" style="1"/>
  </cols>
  <sheetData>
    <row r="1" spans="1:14" ht="5.65" customHeight="1" x14ac:dyDescent="0.2">
      <c r="A1" s="2"/>
      <c r="B1" s="2"/>
      <c r="C1" s="2"/>
      <c r="D1" s="2"/>
      <c r="E1" s="2"/>
      <c r="F1" s="2"/>
      <c r="G1" s="2"/>
      <c r="H1" s="2"/>
      <c r="I1" s="2"/>
      <c r="J1" s="2"/>
      <c r="K1" s="2"/>
      <c r="L1" s="2"/>
      <c r="M1" s="2"/>
      <c r="N1" s="2"/>
    </row>
    <row r="2" spans="1:14" ht="15.75" x14ac:dyDescent="0.25">
      <c r="A2" s="2"/>
      <c r="B2" s="2"/>
      <c r="C2" s="31" t="s">
        <v>81</v>
      </c>
      <c r="D2" s="31"/>
      <c r="E2" s="2"/>
      <c r="F2" s="2"/>
      <c r="G2" s="2"/>
      <c r="H2" s="2"/>
      <c r="I2" s="2"/>
      <c r="J2" s="2"/>
      <c r="K2" s="2"/>
      <c r="L2" s="3"/>
      <c r="M2" s="2"/>
      <c r="N2" s="2"/>
    </row>
    <row r="3" spans="1:14" ht="10.9" customHeight="1" x14ac:dyDescent="0.2">
      <c r="A3" s="2"/>
      <c r="B3" s="2"/>
      <c r="C3" s="72" t="s">
        <v>95</v>
      </c>
      <c r="D3" s="32"/>
      <c r="E3" s="2"/>
      <c r="F3" s="30"/>
      <c r="G3" s="2"/>
      <c r="H3" s="2"/>
      <c r="I3" s="2"/>
      <c r="J3" s="2"/>
      <c r="K3" s="2"/>
      <c r="L3" s="2"/>
      <c r="M3" s="2"/>
      <c r="N3" s="2"/>
    </row>
    <row r="4" spans="1:14" x14ac:dyDescent="0.2">
      <c r="A4" s="2"/>
      <c r="B4" s="2"/>
      <c r="C4" s="2"/>
      <c r="D4" s="4"/>
      <c r="E4" s="2"/>
      <c r="F4" s="4"/>
      <c r="G4" s="2"/>
      <c r="H4" s="2"/>
      <c r="I4" s="2"/>
      <c r="J4" s="2"/>
      <c r="K4" s="2"/>
      <c r="L4" s="2"/>
      <c r="M4" s="2"/>
      <c r="N4" s="2"/>
    </row>
    <row r="5" spans="1:14" ht="4.5" customHeight="1" x14ac:dyDescent="0.2">
      <c r="A5" s="2"/>
      <c r="B5" s="2"/>
      <c r="C5" s="2"/>
      <c r="D5" s="2"/>
      <c r="E5" s="2"/>
      <c r="F5" s="29"/>
      <c r="G5" s="2"/>
      <c r="H5" s="2"/>
      <c r="I5" s="2"/>
      <c r="J5" s="2"/>
      <c r="K5" s="2"/>
      <c r="L5" s="2"/>
      <c r="M5" s="2"/>
      <c r="N5" s="2"/>
    </row>
    <row r="6" spans="1:14" x14ac:dyDescent="0.2">
      <c r="A6" s="2"/>
      <c r="B6" s="33"/>
      <c r="C6" s="33" t="s">
        <v>74</v>
      </c>
      <c r="D6" s="33"/>
      <c r="E6" s="107"/>
      <c r="F6" s="107"/>
      <c r="G6" s="33"/>
      <c r="H6" s="33"/>
      <c r="I6" s="33"/>
      <c r="J6" s="33"/>
      <c r="K6" s="33"/>
      <c r="L6" s="33"/>
      <c r="M6" s="33"/>
      <c r="N6" s="33"/>
    </row>
    <row r="7" spans="1:14" ht="11.25" customHeight="1" x14ac:dyDescent="0.2">
      <c r="A7" s="2"/>
      <c r="B7" s="33"/>
      <c r="C7" s="33"/>
      <c r="D7" s="33"/>
      <c r="E7" s="33"/>
      <c r="F7" s="33"/>
      <c r="G7" s="33"/>
      <c r="H7" s="33"/>
      <c r="I7" s="33"/>
      <c r="J7" s="33"/>
      <c r="K7" s="33"/>
      <c r="L7" s="33"/>
      <c r="M7" s="33"/>
      <c r="N7" s="33"/>
    </row>
    <row r="8" spans="1:14" ht="34.15" customHeight="1" x14ac:dyDescent="0.2">
      <c r="A8" s="2"/>
      <c r="B8" s="106" t="s">
        <v>80</v>
      </c>
      <c r="C8" s="106"/>
      <c r="D8" s="106"/>
      <c r="E8" s="106"/>
      <c r="F8" s="106"/>
      <c r="G8" s="106"/>
      <c r="H8" s="106"/>
      <c r="I8" s="106"/>
      <c r="J8" s="106"/>
      <c r="K8" s="106"/>
      <c r="L8" s="106"/>
      <c r="M8" s="106"/>
      <c r="N8" s="33"/>
    </row>
    <row r="9" spans="1:14" ht="5.65" customHeight="1" x14ac:dyDescent="0.2">
      <c r="A9" s="2"/>
      <c r="B9" s="33"/>
      <c r="C9" s="33"/>
      <c r="D9" s="33"/>
      <c r="E9" s="33"/>
      <c r="F9" s="33"/>
      <c r="G9" s="33"/>
      <c r="H9" s="33"/>
      <c r="I9" s="33"/>
      <c r="J9" s="33"/>
      <c r="K9" s="33"/>
      <c r="L9" s="33"/>
      <c r="M9" s="33"/>
      <c r="N9" s="33"/>
    </row>
    <row r="10" spans="1:14" ht="12.6" customHeight="1" x14ac:dyDescent="0.2">
      <c r="A10" s="2"/>
      <c r="B10" s="103" t="s">
        <v>79</v>
      </c>
      <c r="C10" s="103"/>
      <c r="D10" s="103"/>
      <c r="E10" s="103"/>
      <c r="F10" s="103"/>
      <c r="G10" s="103"/>
      <c r="H10" s="103"/>
      <c r="I10" s="103"/>
      <c r="J10" s="103"/>
      <c r="K10" s="103"/>
      <c r="L10" s="103"/>
      <c r="M10" s="103"/>
      <c r="N10" s="33"/>
    </row>
    <row r="11" spans="1:14" ht="19.899999999999999" customHeight="1" x14ac:dyDescent="0.2">
      <c r="A11" s="2"/>
      <c r="B11" s="103"/>
      <c r="C11" s="103"/>
      <c r="D11" s="103"/>
      <c r="E11" s="103"/>
      <c r="F11" s="103"/>
      <c r="G11" s="103"/>
      <c r="H11" s="103"/>
      <c r="I11" s="103"/>
      <c r="J11" s="103"/>
      <c r="K11" s="103"/>
      <c r="L11" s="103"/>
      <c r="M11" s="103"/>
      <c r="N11" s="33"/>
    </row>
    <row r="12" spans="1:14" ht="6.75" customHeight="1" x14ac:dyDescent="0.2">
      <c r="A12" s="2"/>
      <c r="B12" s="33"/>
      <c r="C12" s="33"/>
      <c r="D12" s="33"/>
      <c r="E12" s="33"/>
      <c r="F12" s="33"/>
      <c r="G12" s="33"/>
      <c r="H12" s="33"/>
      <c r="I12" s="33"/>
      <c r="J12" s="33"/>
      <c r="K12" s="33"/>
      <c r="L12" s="33"/>
      <c r="M12" s="33"/>
      <c r="N12" s="33"/>
    </row>
    <row r="13" spans="1:14" ht="14.65" customHeight="1" x14ac:dyDescent="0.2">
      <c r="A13" s="2"/>
      <c r="B13" s="104" t="s">
        <v>18</v>
      </c>
      <c r="C13" s="105"/>
      <c r="D13" s="105"/>
      <c r="E13" s="105"/>
      <c r="F13" s="105"/>
      <c r="G13" s="105"/>
      <c r="H13" s="105"/>
      <c r="I13" s="105"/>
      <c r="J13" s="105"/>
      <c r="K13" s="105"/>
      <c r="L13" s="105"/>
      <c r="M13" s="105"/>
      <c r="N13" s="33"/>
    </row>
    <row r="14" spans="1:14" ht="7.5" customHeight="1" thickBot="1" x14ac:dyDescent="0.25">
      <c r="A14" s="2"/>
      <c r="B14" s="33"/>
      <c r="C14" s="33"/>
      <c r="D14" s="33"/>
      <c r="E14" s="33"/>
      <c r="F14" s="33"/>
      <c r="G14" s="33"/>
      <c r="H14" s="33"/>
      <c r="I14" s="33"/>
      <c r="J14" s="33"/>
      <c r="K14" s="33"/>
      <c r="L14" s="33"/>
      <c r="M14" s="33"/>
      <c r="N14" s="33"/>
    </row>
    <row r="15" spans="1:14" ht="19.5" customHeight="1" x14ac:dyDescent="0.2">
      <c r="A15" s="2"/>
      <c r="B15" s="108" t="s">
        <v>77</v>
      </c>
      <c r="C15" s="109"/>
      <c r="D15" s="109"/>
      <c r="E15" s="109"/>
      <c r="F15" s="109"/>
      <c r="G15" s="109"/>
      <c r="H15" s="109"/>
      <c r="I15" s="109"/>
      <c r="J15" s="109"/>
      <c r="K15" s="109"/>
      <c r="L15" s="109"/>
      <c r="M15" s="110"/>
      <c r="N15" s="33"/>
    </row>
    <row r="16" spans="1:14" ht="18" customHeight="1" x14ac:dyDescent="0.2">
      <c r="A16" s="2"/>
      <c r="B16" s="87" t="str">
        <f>'Step 1'!I2</f>
        <v>Provide a brief description of the location of the project being evaluated. If more than one site is being assessed each site should have a unique worksheet.</v>
      </c>
      <c r="C16" s="111"/>
      <c r="D16" s="111"/>
      <c r="E16" s="111"/>
      <c r="F16" s="111"/>
      <c r="G16" s="111"/>
      <c r="H16" s="111"/>
      <c r="I16" s="111"/>
      <c r="J16" s="111"/>
      <c r="K16" s="111"/>
      <c r="L16" s="111"/>
      <c r="M16" s="112"/>
      <c r="N16" s="33"/>
    </row>
    <row r="17" spans="1:14" ht="15" customHeight="1" x14ac:dyDescent="0.2">
      <c r="A17" s="2"/>
      <c r="B17" s="87"/>
      <c r="C17" s="111"/>
      <c r="D17" s="111"/>
      <c r="E17" s="111"/>
      <c r="F17" s="111"/>
      <c r="G17" s="111"/>
      <c r="H17" s="111"/>
      <c r="I17" s="111"/>
      <c r="J17" s="111"/>
      <c r="K17" s="111"/>
      <c r="L17" s="111"/>
      <c r="M17" s="112"/>
      <c r="N17" s="33"/>
    </row>
    <row r="18" spans="1:14" ht="11.65" customHeight="1" x14ac:dyDescent="0.2">
      <c r="A18" s="2"/>
      <c r="B18" s="87"/>
      <c r="C18" s="111"/>
      <c r="D18" s="111"/>
      <c r="E18" s="111"/>
      <c r="F18" s="111"/>
      <c r="G18" s="111"/>
      <c r="H18" s="111"/>
      <c r="I18" s="111"/>
      <c r="J18" s="111"/>
      <c r="K18" s="111"/>
      <c r="L18" s="111"/>
      <c r="M18" s="112"/>
      <c r="N18" s="33"/>
    </row>
    <row r="19" spans="1:14" ht="11.65" customHeight="1" x14ac:dyDescent="0.2">
      <c r="A19" s="2"/>
      <c r="B19" s="87"/>
      <c r="C19" s="111"/>
      <c r="D19" s="111"/>
      <c r="E19" s="111"/>
      <c r="F19" s="111"/>
      <c r="G19" s="111"/>
      <c r="H19" s="111"/>
      <c r="I19" s="111"/>
      <c r="J19" s="111"/>
      <c r="K19" s="111"/>
      <c r="L19" s="111"/>
      <c r="M19" s="112"/>
      <c r="N19" s="33"/>
    </row>
    <row r="20" spans="1:14" ht="18" customHeight="1" x14ac:dyDescent="0.2">
      <c r="A20" s="2"/>
      <c r="B20" s="87"/>
      <c r="C20" s="111"/>
      <c r="D20" s="111"/>
      <c r="E20" s="111"/>
      <c r="F20" s="111"/>
      <c r="G20" s="111"/>
      <c r="H20" s="111"/>
      <c r="I20" s="111"/>
      <c r="J20" s="111"/>
      <c r="K20" s="111"/>
      <c r="L20" s="111"/>
      <c r="M20" s="112"/>
      <c r="N20" s="33"/>
    </row>
    <row r="21" spans="1:14" ht="16.5" customHeight="1" thickBot="1" x14ac:dyDescent="0.25">
      <c r="A21" s="2"/>
      <c r="B21" s="113"/>
      <c r="C21" s="114"/>
      <c r="D21" s="114"/>
      <c r="E21" s="114"/>
      <c r="F21" s="114"/>
      <c r="G21" s="114"/>
      <c r="H21" s="114"/>
      <c r="I21" s="114"/>
      <c r="J21" s="114"/>
      <c r="K21" s="114"/>
      <c r="L21" s="114"/>
      <c r="M21" s="115"/>
      <c r="N21" s="33"/>
    </row>
    <row r="22" spans="1:14" ht="8.65" customHeight="1" x14ac:dyDescent="0.2">
      <c r="A22" s="2"/>
      <c r="B22" s="34"/>
      <c r="C22" s="34"/>
      <c r="D22" s="34"/>
      <c r="E22" s="34"/>
      <c r="F22" s="34"/>
      <c r="G22" s="34"/>
      <c r="H22" s="34"/>
      <c r="I22" s="34"/>
      <c r="J22" s="34"/>
      <c r="K22" s="34"/>
      <c r="L22" s="34"/>
      <c r="M22" s="34"/>
      <c r="N22" s="33"/>
    </row>
    <row r="23" spans="1:14" x14ac:dyDescent="0.2">
      <c r="A23" s="2"/>
      <c r="B23" s="76" t="s">
        <v>20</v>
      </c>
      <c r="C23" s="76"/>
      <c r="D23" s="76"/>
      <c r="E23" s="76"/>
      <c r="F23" s="76"/>
      <c r="G23" s="76"/>
      <c r="H23" s="76"/>
      <c r="I23" s="76"/>
      <c r="J23" s="76"/>
      <c r="K23" s="76"/>
      <c r="L23" s="76"/>
      <c r="M23" s="76"/>
      <c r="N23" s="33"/>
    </row>
    <row r="24" spans="1:14" ht="4.1500000000000004" customHeight="1" x14ac:dyDescent="0.2">
      <c r="A24" s="2"/>
      <c r="B24" s="34"/>
      <c r="C24" s="34"/>
      <c r="D24" s="34"/>
      <c r="E24" s="34"/>
      <c r="F24" s="34"/>
      <c r="G24" s="34"/>
      <c r="H24" s="34"/>
      <c r="I24" s="34"/>
      <c r="J24" s="34"/>
      <c r="K24" s="34"/>
      <c r="L24" s="34"/>
      <c r="M24" s="34"/>
      <c r="N24" s="33"/>
    </row>
    <row r="25" spans="1:14" ht="16.5" customHeight="1" thickBot="1" x14ac:dyDescent="0.25">
      <c r="A25" s="2"/>
      <c r="B25" s="33" t="s">
        <v>33</v>
      </c>
      <c r="C25" s="33"/>
      <c r="D25" s="33"/>
      <c r="E25" s="33"/>
      <c r="F25" s="33"/>
      <c r="G25" s="33"/>
      <c r="H25" s="33"/>
      <c r="I25" s="33"/>
      <c r="J25" s="33"/>
      <c r="K25" s="33"/>
      <c r="L25" s="33"/>
      <c r="M25" s="33"/>
      <c r="N25" s="33"/>
    </row>
    <row r="26" spans="1:14" ht="33.4" customHeight="1" thickBot="1" x14ac:dyDescent="0.25">
      <c r="A26" s="2"/>
      <c r="B26" s="116"/>
      <c r="C26" s="117"/>
      <c r="D26" s="117"/>
      <c r="E26" s="117"/>
      <c r="F26" s="117"/>
      <c r="G26" s="117"/>
      <c r="H26" s="117"/>
      <c r="I26" s="117"/>
      <c r="J26" s="117"/>
      <c r="K26" s="117"/>
      <c r="L26" s="117"/>
      <c r="M26" s="118"/>
      <c r="N26" s="33"/>
    </row>
    <row r="27" spans="1:14" ht="6.75" customHeight="1" thickBot="1" x14ac:dyDescent="0.25">
      <c r="A27" s="2"/>
      <c r="B27" s="33"/>
      <c r="C27" s="33"/>
      <c r="D27" s="33"/>
      <c r="E27" s="33"/>
      <c r="F27" s="33"/>
      <c r="G27" s="33"/>
      <c r="H27" s="33"/>
      <c r="I27" s="33"/>
      <c r="J27" s="33"/>
      <c r="K27" s="33"/>
      <c r="L27" s="33"/>
      <c r="M27" s="33"/>
      <c r="N27" s="33"/>
    </row>
    <row r="28" spans="1:14" ht="16.5" customHeight="1" x14ac:dyDescent="0.2">
      <c r="A28" s="2"/>
      <c r="B28" s="35"/>
      <c r="C28" s="36"/>
      <c r="D28" s="36"/>
      <c r="E28" s="36"/>
      <c r="F28" s="36"/>
      <c r="G28" s="36"/>
      <c r="H28" s="36"/>
      <c r="I28" s="36"/>
      <c r="J28" s="36"/>
      <c r="K28" s="74" t="s">
        <v>1</v>
      </c>
      <c r="L28" s="74"/>
      <c r="M28" s="74"/>
      <c r="N28" s="33"/>
    </row>
    <row r="29" spans="1:14" ht="16.5" customHeight="1" x14ac:dyDescent="0.2">
      <c r="A29" s="2"/>
      <c r="B29" s="37" t="s">
        <v>89</v>
      </c>
      <c r="C29" s="33"/>
      <c r="D29" s="33"/>
      <c r="E29" s="33"/>
      <c r="F29" s="33"/>
      <c r="G29" s="33"/>
      <c r="H29" s="33"/>
      <c r="I29" s="33"/>
      <c r="J29" s="33"/>
      <c r="K29" s="75"/>
      <c r="L29" s="75"/>
      <c r="M29" s="75"/>
      <c r="N29" s="33"/>
    </row>
    <row r="30" spans="1:14" ht="16.5" customHeight="1" x14ac:dyDescent="0.2">
      <c r="A30" s="2"/>
      <c r="B30" s="37" t="s">
        <v>53</v>
      </c>
      <c r="C30" s="33"/>
      <c r="D30" s="33"/>
      <c r="E30" s="33"/>
      <c r="F30" s="33"/>
      <c r="G30" s="33"/>
      <c r="H30" s="33"/>
      <c r="I30" s="33"/>
      <c r="J30" s="33"/>
      <c r="K30" s="75"/>
      <c r="L30" s="75"/>
      <c r="M30" s="75"/>
      <c r="N30" s="33"/>
    </row>
    <row r="31" spans="1:14" ht="16.5" customHeight="1" thickBot="1" x14ac:dyDescent="0.25">
      <c r="A31" s="2"/>
      <c r="B31" s="38" t="s">
        <v>52</v>
      </c>
      <c r="C31" s="39"/>
      <c r="D31" s="39"/>
      <c r="E31" s="39"/>
      <c r="F31" s="39"/>
      <c r="G31" s="39"/>
      <c r="H31" s="39"/>
      <c r="I31" s="39"/>
      <c r="J31" s="39"/>
      <c r="K31" s="75"/>
      <c r="L31" s="75"/>
      <c r="M31" s="75"/>
      <c r="N31" s="33"/>
    </row>
    <row r="32" spans="1:14" ht="7.5" customHeight="1" x14ac:dyDescent="0.2">
      <c r="A32" s="2"/>
      <c r="B32" s="33"/>
      <c r="C32" s="33"/>
      <c r="D32" s="33"/>
      <c r="E32" s="33"/>
      <c r="F32" s="33"/>
      <c r="G32" s="33"/>
      <c r="H32" s="33"/>
      <c r="I32" s="33"/>
      <c r="J32" s="33"/>
      <c r="K32" s="33"/>
      <c r="L32" s="33"/>
      <c r="M32" s="33"/>
      <c r="N32" s="33"/>
    </row>
    <row r="33" spans="1:14" x14ac:dyDescent="0.2">
      <c r="A33" s="2"/>
      <c r="B33" s="76" t="s">
        <v>38</v>
      </c>
      <c r="C33" s="76"/>
      <c r="D33" s="76"/>
      <c r="E33" s="76"/>
      <c r="F33" s="76"/>
      <c r="G33" s="76"/>
      <c r="H33" s="76"/>
      <c r="I33" s="76"/>
      <c r="J33" s="76"/>
      <c r="K33" s="76"/>
      <c r="L33" s="76"/>
      <c r="M33" s="76"/>
      <c r="N33" s="33"/>
    </row>
    <row r="34" spans="1:14" ht="7.5" customHeight="1" thickBot="1" x14ac:dyDescent="0.25">
      <c r="A34" s="2"/>
      <c r="B34" s="33"/>
      <c r="C34" s="33"/>
      <c r="D34" s="33"/>
      <c r="E34" s="33"/>
      <c r="F34" s="33"/>
      <c r="G34" s="33"/>
      <c r="H34" s="33"/>
      <c r="I34" s="33"/>
      <c r="J34" s="33"/>
      <c r="K34" s="33"/>
      <c r="L34" s="33"/>
      <c r="M34" s="33"/>
      <c r="N34" s="33"/>
    </row>
    <row r="35" spans="1:14" ht="15" customHeight="1" x14ac:dyDescent="0.2">
      <c r="A35" s="2"/>
      <c r="B35" s="156" t="s">
        <v>34</v>
      </c>
      <c r="C35" s="157"/>
      <c r="D35" s="157"/>
      <c r="E35" s="158"/>
      <c r="F35" s="100" t="s">
        <v>10</v>
      </c>
      <c r="G35" s="101"/>
      <c r="H35" s="101"/>
      <c r="I35" s="101"/>
      <c r="J35" s="101"/>
      <c r="K35" s="100" t="s">
        <v>9</v>
      </c>
      <c r="L35" s="101"/>
      <c r="M35" s="102"/>
      <c r="N35" s="33"/>
    </row>
    <row r="36" spans="1:14" ht="15" customHeight="1" x14ac:dyDescent="0.2">
      <c r="A36" s="2"/>
      <c r="B36" s="142"/>
      <c r="C36" s="143"/>
      <c r="D36" s="40" t="s">
        <v>3</v>
      </c>
      <c r="E36" s="41"/>
      <c r="F36" s="144"/>
      <c r="G36" s="145"/>
      <c r="H36" s="145"/>
      <c r="I36" s="145"/>
      <c r="J36" s="146"/>
      <c r="K36" s="150"/>
      <c r="L36" s="151"/>
      <c r="M36" s="152"/>
      <c r="N36" s="33"/>
    </row>
    <row r="37" spans="1:14" ht="15" customHeight="1" x14ac:dyDescent="0.2">
      <c r="A37" s="2"/>
      <c r="B37" s="42"/>
      <c r="C37" s="43"/>
      <c r="D37" s="43"/>
      <c r="E37" s="44" t="s">
        <v>4</v>
      </c>
      <c r="F37" s="147"/>
      <c r="G37" s="148"/>
      <c r="H37" s="148"/>
      <c r="I37" s="148"/>
      <c r="J37" s="149"/>
      <c r="K37" s="153"/>
      <c r="L37" s="154"/>
      <c r="M37" s="155"/>
      <c r="N37" s="33"/>
    </row>
    <row r="38" spans="1:14" ht="7.35" customHeight="1" thickBot="1" x14ac:dyDescent="0.25">
      <c r="A38" s="2"/>
      <c r="B38" s="37"/>
      <c r="C38" s="33"/>
      <c r="D38" s="33"/>
      <c r="E38" s="45"/>
      <c r="F38" s="46"/>
      <c r="G38" s="46"/>
      <c r="H38" s="46"/>
      <c r="I38" s="46"/>
      <c r="J38" s="46"/>
      <c r="K38" s="47"/>
      <c r="L38" s="47"/>
      <c r="M38" s="48"/>
      <c r="N38" s="33"/>
    </row>
    <row r="39" spans="1:14" ht="15" customHeight="1" x14ac:dyDescent="0.2">
      <c r="A39" s="2"/>
      <c r="B39" s="133" t="str">
        <f>'Step 1'!A34</f>
        <v>Compute and record the cross sectional areas of the ENTIRE FLOODPLAIN in the appropriate fields below.</v>
      </c>
      <c r="C39" s="134"/>
      <c r="D39" s="134"/>
      <c r="E39" s="134"/>
      <c r="F39" s="134"/>
      <c r="G39" s="134"/>
      <c r="H39" s="134"/>
      <c r="I39" s="134"/>
      <c r="J39" s="134"/>
      <c r="K39" s="134"/>
      <c r="L39" s="134"/>
      <c r="M39" s="135"/>
      <c r="N39" s="33"/>
    </row>
    <row r="40" spans="1:14" ht="15" customHeight="1" x14ac:dyDescent="0.2">
      <c r="A40" s="2"/>
      <c r="B40" s="136" t="s">
        <v>90</v>
      </c>
      <c r="C40" s="137"/>
      <c r="D40" s="137"/>
      <c r="E40" s="137"/>
      <c r="F40" s="137"/>
      <c r="G40" s="137"/>
      <c r="H40" s="138"/>
      <c r="I40" s="139" t="s">
        <v>84</v>
      </c>
      <c r="J40" s="140"/>
      <c r="K40" s="49"/>
      <c r="L40" s="139" t="s">
        <v>85</v>
      </c>
      <c r="M40" s="141"/>
      <c r="N40" s="33"/>
    </row>
    <row r="41" spans="1:14" ht="15" customHeight="1" thickBot="1" x14ac:dyDescent="0.25">
      <c r="A41" s="2"/>
      <c r="B41" s="94" t="s">
        <v>0</v>
      </c>
      <c r="C41" s="95"/>
      <c r="D41" s="95"/>
      <c r="E41" s="95"/>
      <c r="F41" s="95"/>
      <c r="G41" s="95"/>
      <c r="H41" s="96"/>
      <c r="I41" s="97"/>
      <c r="J41" s="98"/>
      <c r="K41" s="39"/>
      <c r="L41" s="97"/>
      <c r="M41" s="99"/>
      <c r="N41" s="33"/>
    </row>
    <row r="42" spans="1:14" ht="6" customHeight="1" x14ac:dyDescent="0.2">
      <c r="A42" s="2"/>
      <c r="B42" s="50"/>
      <c r="C42" s="33"/>
      <c r="D42" s="33"/>
      <c r="E42" s="33"/>
      <c r="F42" s="33"/>
      <c r="G42" s="33"/>
      <c r="H42" s="33"/>
      <c r="I42" s="51"/>
      <c r="J42" s="52"/>
      <c r="K42" s="33"/>
      <c r="L42" s="51"/>
      <c r="M42" s="53"/>
      <c r="N42" s="33"/>
    </row>
    <row r="43" spans="1:14" ht="18.95" customHeight="1" x14ac:dyDescent="0.2">
      <c r="A43" s="2"/>
      <c r="B43" s="50" t="s">
        <v>40</v>
      </c>
      <c r="C43" s="33"/>
      <c r="D43" s="33"/>
      <c r="E43" s="33"/>
      <c r="F43" s="33"/>
      <c r="G43" s="33"/>
      <c r="H43" s="33"/>
      <c r="I43" s="54"/>
      <c r="J43" s="55"/>
      <c r="K43" s="33"/>
      <c r="L43" s="56" t="str">
        <f>IF(L41=0,"",((I41-L41)/I41))</f>
        <v/>
      </c>
      <c r="M43" s="57"/>
      <c r="N43" s="33"/>
    </row>
    <row r="44" spans="1:14" ht="4.5" customHeight="1" x14ac:dyDescent="0.2">
      <c r="A44" s="2"/>
      <c r="B44" s="50"/>
      <c r="C44" s="33"/>
      <c r="D44" s="33"/>
      <c r="E44" s="33"/>
      <c r="F44" s="33"/>
      <c r="G44" s="33"/>
      <c r="H44" s="33"/>
      <c r="I44" s="54"/>
      <c r="J44" s="55"/>
      <c r="K44" s="33"/>
      <c r="L44" s="54"/>
      <c r="M44" s="58"/>
      <c r="N44" s="33"/>
    </row>
    <row r="45" spans="1:14" ht="15" customHeight="1" x14ac:dyDescent="0.2">
      <c r="A45" s="2"/>
      <c r="B45" s="119" t="s">
        <v>35</v>
      </c>
      <c r="C45" s="120"/>
      <c r="D45" s="120"/>
      <c r="E45" s="121"/>
      <c r="F45" s="127" t="s">
        <v>36</v>
      </c>
      <c r="G45" s="128"/>
      <c r="H45" s="128"/>
      <c r="I45" s="129"/>
      <c r="J45" s="127" t="s">
        <v>37</v>
      </c>
      <c r="K45" s="128"/>
      <c r="L45" s="128"/>
      <c r="M45" s="130"/>
      <c r="N45" s="33"/>
    </row>
    <row r="46" spans="1:14" ht="15" customHeight="1" x14ac:dyDescent="0.2">
      <c r="A46" s="2"/>
      <c r="B46" s="122"/>
      <c r="C46" s="106"/>
      <c r="D46" s="106"/>
      <c r="E46" s="123"/>
      <c r="F46" s="59"/>
      <c r="G46" s="131"/>
      <c r="H46" s="132"/>
      <c r="I46" s="60" t="s">
        <v>32</v>
      </c>
      <c r="J46" s="59"/>
      <c r="K46" s="131"/>
      <c r="L46" s="132"/>
      <c r="M46" s="61" t="s">
        <v>32</v>
      </c>
      <c r="N46" s="33"/>
    </row>
    <row r="47" spans="1:14" ht="11.45" customHeight="1" x14ac:dyDescent="0.2">
      <c r="A47" s="2"/>
      <c r="B47" s="124"/>
      <c r="C47" s="125"/>
      <c r="D47" s="125"/>
      <c r="E47" s="126"/>
      <c r="F47" s="62"/>
      <c r="G47" s="43"/>
      <c r="H47" s="43"/>
      <c r="I47" s="63"/>
      <c r="J47" s="62"/>
      <c r="K47" s="43"/>
      <c r="L47" s="43"/>
      <c r="M47" s="64"/>
      <c r="N47" s="33"/>
    </row>
    <row r="48" spans="1:14" ht="7.5" customHeight="1" x14ac:dyDescent="0.2">
      <c r="A48" s="2"/>
      <c r="B48" s="33"/>
      <c r="C48" s="33"/>
      <c r="D48" s="33"/>
      <c r="E48" s="33"/>
      <c r="F48" s="33"/>
      <c r="G48" s="33"/>
      <c r="H48" s="33"/>
      <c r="I48" s="33"/>
      <c r="J48" s="33"/>
      <c r="K48" s="33"/>
      <c r="L48" s="33"/>
      <c r="M48" s="33"/>
      <c r="N48" s="33"/>
    </row>
    <row r="49" spans="1:14" ht="4.3499999999999996" customHeight="1" thickBot="1" x14ac:dyDescent="0.25">
      <c r="A49" s="2"/>
      <c r="B49" s="33"/>
      <c r="C49" s="33"/>
      <c r="D49" s="33"/>
      <c r="E49" s="33"/>
      <c r="F49" s="33"/>
      <c r="G49" s="33"/>
      <c r="H49" s="33"/>
      <c r="I49" s="33"/>
      <c r="J49" s="33"/>
      <c r="K49" s="33"/>
      <c r="L49" s="33"/>
      <c r="M49" s="33"/>
      <c r="N49" s="33"/>
    </row>
    <row r="50" spans="1:14" ht="16.899999999999999" customHeight="1" x14ac:dyDescent="0.2">
      <c r="A50" s="2"/>
      <c r="B50" s="84" t="s">
        <v>78</v>
      </c>
      <c r="C50" s="85"/>
      <c r="D50" s="85"/>
      <c r="E50" s="85"/>
      <c r="F50" s="85"/>
      <c r="G50" s="85"/>
      <c r="H50" s="85"/>
      <c r="I50" s="85"/>
      <c r="J50" s="85"/>
      <c r="K50" s="85"/>
      <c r="L50" s="85"/>
      <c r="M50" s="86"/>
      <c r="N50" s="33"/>
    </row>
    <row r="51" spans="1:14" ht="57.75" customHeight="1" x14ac:dyDescent="0.2">
      <c r="A51" s="2"/>
      <c r="B51" s="87" t="str">
        <f>'Step 1'!F27</f>
        <v>See Instructions</v>
      </c>
      <c r="C51" s="88"/>
      <c r="D51" s="88"/>
      <c r="E51" s="88"/>
      <c r="F51" s="88"/>
      <c r="G51" s="88"/>
      <c r="H51" s="88"/>
      <c r="I51" s="88"/>
      <c r="J51" s="88"/>
      <c r="K51" s="88"/>
      <c r="L51" s="88"/>
      <c r="M51" s="89"/>
      <c r="N51" s="33"/>
    </row>
    <row r="52" spans="1:14" ht="37.15" customHeight="1" x14ac:dyDescent="0.2">
      <c r="A52" s="2"/>
      <c r="B52" s="90"/>
      <c r="C52" s="88"/>
      <c r="D52" s="88"/>
      <c r="E52" s="88"/>
      <c r="F52" s="88"/>
      <c r="G52" s="88"/>
      <c r="H52" s="88"/>
      <c r="I52" s="88"/>
      <c r="J52" s="88"/>
      <c r="K52" s="88"/>
      <c r="L52" s="88"/>
      <c r="M52" s="89"/>
      <c r="N52" s="33"/>
    </row>
    <row r="53" spans="1:14" ht="23.65" customHeight="1" thickBot="1" x14ac:dyDescent="0.25">
      <c r="A53" s="2"/>
      <c r="B53" s="91"/>
      <c r="C53" s="92"/>
      <c r="D53" s="92"/>
      <c r="E53" s="92"/>
      <c r="F53" s="92"/>
      <c r="G53" s="92"/>
      <c r="H53" s="92"/>
      <c r="I53" s="92"/>
      <c r="J53" s="92"/>
      <c r="K53" s="92"/>
      <c r="L53" s="92"/>
      <c r="M53" s="93"/>
      <c r="N53" s="33"/>
    </row>
    <row r="54" spans="1:14" ht="8.25" customHeight="1" thickBot="1" x14ac:dyDescent="0.25">
      <c r="A54" s="2"/>
      <c r="B54" s="33"/>
      <c r="C54" s="33"/>
      <c r="D54" s="33"/>
      <c r="E54" s="33"/>
      <c r="F54" s="33"/>
      <c r="G54" s="33"/>
      <c r="H54" s="33"/>
      <c r="I54" s="33"/>
      <c r="J54" s="33"/>
      <c r="K54" s="33"/>
      <c r="L54" s="33"/>
      <c r="M54" s="33"/>
      <c r="N54" s="33"/>
    </row>
    <row r="55" spans="1:14" x14ac:dyDescent="0.2">
      <c r="A55" s="2"/>
      <c r="B55" s="65" t="s">
        <v>19</v>
      </c>
      <c r="C55" s="66"/>
      <c r="D55" s="66"/>
      <c r="E55" s="66"/>
      <c r="F55" s="66"/>
      <c r="G55" s="66"/>
      <c r="H55" s="66"/>
      <c r="I55" s="66"/>
      <c r="J55" s="66"/>
      <c r="K55" s="66"/>
      <c r="L55" s="66"/>
      <c r="M55" s="67"/>
      <c r="N55" s="33"/>
    </row>
    <row r="56" spans="1:14" x14ac:dyDescent="0.2">
      <c r="A56" s="2"/>
      <c r="B56" s="77"/>
      <c r="C56" s="78"/>
      <c r="D56" s="78"/>
      <c r="E56" s="78"/>
      <c r="F56" s="78"/>
      <c r="G56" s="78"/>
      <c r="H56" s="78"/>
      <c r="I56" s="78"/>
      <c r="J56" s="78"/>
      <c r="K56" s="78"/>
      <c r="L56" s="78"/>
      <c r="M56" s="79"/>
      <c r="N56" s="33"/>
    </row>
    <row r="57" spans="1:14" ht="30.4" customHeight="1" x14ac:dyDescent="0.2">
      <c r="A57" s="2"/>
      <c r="B57" s="80"/>
      <c r="C57" s="78"/>
      <c r="D57" s="78"/>
      <c r="E57" s="78"/>
      <c r="F57" s="78"/>
      <c r="G57" s="78"/>
      <c r="H57" s="78"/>
      <c r="I57" s="78"/>
      <c r="J57" s="78"/>
      <c r="K57" s="78"/>
      <c r="L57" s="78"/>
      <c r="M57" s="79"/>
      <c r="N57" s="33"/>
    </row>
    <row r="58" spans="1:14" ht="14.65" customHeight="1" x14ac:dyDescent="0.2">
      <c r="A58" s="2"/>
      <c r="B58" s="80"/>
      <c r="C58" s="78"/>
      <c r="D58" s="78"/>
      <c r="E58" s="78"/>
      <c r="F58" s="78"/>
      <c r="G58" s="78"/>
      <c r="H58" s="78"/>
      <c r="I58" s="78"/>
      <c r="J58" s="78"/>
      <c r="K58" s="78"/>
      <c r="L58" s="78"/>
      <c r="M58" s="79"/>
      <c r="N58" s="33"/>
    </row>
    <row r="59" spans="1:14" x14ac:dyDescent="0.2">
      <c r="A59" s="2"/>
      <c r="B59" s="80"/>
      <c r="C59" s="78"/>
      <c r="D59" s="78"/>
      <c r="E59" s="78"/>
      <c r="F59" s="78"/>
      <c r="G59" s="78"/>
      <c r="H59" s="78"/>
      <c r="I59" s="78"/>
      <c r="J59" s="78"/>
      <c r="K59" s="78"/>
      <c r="L59" s="78"/>
      <c r="M59" s="79"/>
      <c r="N59" s="33"/>
    </row>
    <row r="60" spans="1:14" ht="8.4499999999999993" customHeight="1" thickBot="1" x14ac:dyDescent="0.25">
      <c r="A60" s="2"/>
      <c r="B60" s="81"/>
      <c r="C60" s="82"/>
      <c r="D60" s="82"/>
      <c r="E60" s="82"/>
      <c r="F60" s="82"/>
      <c r="G60" s="82"/>
      <c r="H60" s="82"/>
      <c r="I60" s="82"/>
      <c r="J60" s="82"/>
      <c r="K60" s="82"/>
      <c r="L60" s="82"/>
      <c r="M60" s="83"/>
      <c r="N60" s="33"/>
    </row>
    <row r="61" spans="1:14" ht="6.75" customHeight="1" x14ac:dyDescent="0.2">
      <c r="A61" s="2"/>
      <c r="B61" s="33"/>
      <c r="C61" s="33"/>
      <c r="D61" s="33"/>
      <c r="E61" s="33"/>
      <c r="F61" s="33"/>
      <c r="G61" s="33"/>
      <c r="H61" s="33"/>
      <c r="I61" s="33"/>
      <c r="J61" s="33"/>
      <c r="K61" s="33"/>
      <c r="L61" s="33"/>
      <c r="M61" s="68"/>
      <c r="N61" s="33"/>
    </row>
    <row r="62" spans="1:14" ht="22.5" customHeight="1" x14ac:dyDescent="0.2">
      <c r="A62" s="2"/>
      <c r="B62" s="73"/>
      <c r="C62" s="73"/>
      <c r="D62" s="73"/>
      <c r="E62" s="73"/>
      <c r="F62" s="73"/>
      <c r="G62" s="73"/>
      <c r="H62" s="73"/>
      <c r="I62" s="33"/>
      <c r="J62" s="73"/>
      <c r="K62" s="73"/>
      <c r="L62" s="73"/>
      <c r="M62" s="73"/>
      <c r="N62" s="33"/>
    </row>
    <row r="63" spans="1:14" x14ac:dyDescent="0.2">
      <c r="A63" s="2"/>
      <c r="B63" s="69" t="s">
        <v>82</v>
      </c>
      <c r="C63" s="40"/>
      <c r="D63" s="40"/>
      <c r="E63" s="40"/>
      <c r="F63" s="40"/>
      <c r="G63" s="40"/>
      <c r="H63" s="40"/>
      <c r="I63" s="33"/>
      <c r="J63" s="69" t="s">
        <v>83</v>
      </c>
      <c r="K63" s="71"/>
      <c r="L63" s="71"/>
      <c r="M63" s="71"/>
      <c r="N63" s="33"/>
    </row>
    <row r="64" spans="1:14" ht="7.15" customHeight="1" x14ac:dyDescent="0.2">
      <c r="A64" s="2"/>
      <c r="B64" s="70"/>
      <c r="C64" s="70"/>
      <c r="D64" s="70"/>
      <c r="E64" s="70"/>
      <c r="F64" s="70"/>
      <c r="G64" s="70"/>
      <c r="H64" s="70"/>
      <c r="I64" s="70"/>
      <c r="J64" s="70"/>
      <c r="K64" s="70"/>
      <c r="L64" s="70"/>
      <c r="M64" s="70"/>
      <c r="N64" s="33"/>
    </row>
  </sheetData>
  <sheetProtection algorithmName="SHA-512" hashValue="vQJD/aHMHvmn5UyFkYRATAfl5K9cFUDa51Hko4SNvSnIzuOjx4aZ2u9D2e4RRbkqxCjWCOC0Kub9SnXokTqVZQ==" saltValue="muAO2Z+BOTfEtzQpexMkmw==" spinCount="100000" sheet="1" selectLockedCells="1"/>
  <mergeCells count="36">
    <mergeCell ref="B16:M21"/>
    <mergeCell ref="B23:M23"/>
    <mergeCell ref="B26:M26"/>
    <mergeCell ref="B45:E47"/>
    <mergeCell ref="F45:I45"/>
    <mergeCell ref="J45:M45"/>
    <mergeCell ref="G46:H46"/>
    <mergeCell ref="K46:L46"/>
    <mergeCell ref="B39:M39"/>
    <mergeCell ref="B40:H40"/>
    <mergeCell ref="I40:J40"/>
    <mergeCell ref="L40:M40"/>
    <mergeCell ref="B36:C36"/>
    <mergeCell ref="F36:J37"/>
    <mergeCell ref="K36:M37"/>
    <mergeCell ref="B35:E35"/>
    <mergeCell ref="B10:M11"/>
    <mergeCell ref="B13:M13"/>
    <mergeCell ref="B8:M8"/>
    <mergeCell ref="E6:F6"/>
    <mergeCell ref="B15:M15"/>
    <mergeCell ref="B62:H62"/>
    <mergeCell ref="J62:M62"/>
    <mergeCell ref="K28:M28"/>
    <mergeCell ref="K29:M29"/>
    <mergeCell ref="K30:M30"/>
    <mergeCell ref="K31:M31"/>
    <mergeCell ref="B33:M33"/>
    <mergeCell ref="B56:M60"/>
    <mergeCell ref="B50:M50"/>
    <mergeCell ref="B51:M53"/>
    <mergeCell ref="B41:H41"/>
    <mergeCell ref="I41:J41"/>
    <mergeCell ref="L41:M41"/>
    <mergeCell ref="F35:J35"/>
    <mergeCell ref="K35:M35"/>
  </mergeCells>
  <dataValidations count="1">
    <dataValidation type="list" allowBlank="1" showInputMessage="1" showErrorMessage="1" sqref="F38:J38" xr:uid="{00000000-0002-0000-0000-000002000000}">
      <formula1>#REF!</formula1>
    </dataValidation>
  </dataValidations>
  <printOptions horizontalCentered="1"/>
  <pageMargins left="0.1" right="0.1" top="0.5" bottom="0.5" header="0.05" footer="0.05"/>
  <pageSetup scale="75" fitToWidth="0" fitToHeight="0" orientation="portrait" r:id="rId1"/>
  <headerFooter>
    <oddFooter>&amp;RBridge Non-Modeling Worksheet Page &amp;P of &amp;N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'Step 1'!$E$19:$E$20</xm:f>
          </x14:formula1>
          <xm:sqref>E36</xm:sqref>
        </x14:dataValidation>
        <x14:dataValidation type="list" allowBlank="1" showInputMessage="1" showErrorMessage="1" xr:uid="{00000000-0002-0000-0000-000001000000}">
          <x14:formula1>
            <xm:f>'Step 1'!$E$4:$E$7</xm:f>
          </x14:formula1>
          <xm:sqref>K29</xm:sqref>
        </x14:dataValidation>
        <x14:dataValidation type="list" allowBlank="1" showInputMessage="1" showErrorMessage="1" xr:uid="{B2922EEA-2FFE-4680-8D00-45509E008730}">
          <x14:formula1>
            <xm:f>'Step 1'!$E$10:$E$11</xm:f>
          </x14:formula1>
          <xm:sqref>K30:M30 K31:M31</xm:sqref>
        </x14:dataValidation>
        <x14:dataValidation type="list" allowBlank="1" showInputMessage="1" showErrorMessage="1" xr:uid="{00000000-0002-0000-0000-000003000000}">
          <x14:formula1>
            <xm:f>'Step 1'!$E$13:$E$17</xm:f>
          </x14:formula1>
          <xm:sqref>F36:J37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4"/>
  <sheetViews>
    <sheetView topLeftCell="A30" zoomScaleNormal="100" workbookViewId="0">
      <selection activeCell="M58" sqref="M58"/>
    </sheetView>
  </sheetViews>
  <sheetFormatPr defaultRowHeight="15" x14ac:dyDescent="0.25"/>
  <cols>
    <col min="1" max="1" width="14" style="6" customWidth="1"/>
    <col min="2" max="2" width="12.5703125" style="6" customWidth="1"/>
    <col min="3" max="3" width="6" style="6" customWidth="1"/>
    <col min="4" max="4" width="9.140625" style="6"/>
    <col min="5" max="5" width="23.28515625" style="6" customWidth="1"/>
    <col min="6" max="6" width="9.140625" style="6"/>
    <col min="7" max="7" width="9" style="6"/>
    <col min="8" max="41" width="9.140625" style="6"/>
  </cols>
  <sheetData>
    <row r="1" spans="1:16" ht="21" x14ac:dyDescent="0.35">
      <c r="M1" s="7" t="s">
        <v>23</v>
      </c>
    </row>
    <row r="2" spans="1:16" x14ac:dyDescent="0.25">
      <c r="B2" s="6">
        <f>Report!B26</f>
        <v>0</v>
      </c>
      <c r="I2" s="8" t="str">
        <f>IF(I5=1,IF(I20=1,IF(I32=1,IF(I37=1,IF(I42=1,IF(I53=1,IF(I64=1,I66,I64),I53),I42),I37),I32),I20),I5)</f>
        <v>Provide a brief description of the location of the project being evaluated. If more than one site is being assessed each site should have a unique worksheet.</v>
      </c>
      <c r="J2" s="8"/>
      <c r="K2" s="8"/>
    </row>
    <row r="3" spans="1:16" x14ac:dyDescent="0.25">
      <c r="A3" s="9"/>
      <c r="B3" s="10"/>
      <c r="C3" s="9"/>
      <c r="D3" s="160" t="s">
        <v>22</v>
      </c>
      <c r="E3" s="161"/>
    </row>
    <row r="4" spans="1:16" x14ac:dyDescent="0.25">
      <c r="A4" s="9" t="s">
        <v>21</v>
      </c>
      <c r="B4" s="162">
        <f>Report!K29</f>
        <v>0</v>
      </c>
      <c r="C4" s="162" t="str">
        <f>IF(B4="FEMA Zone AE Floodway",1,IF(B4="DNR Detailed Floodway",2,IF(B4="DNR Approximate Floodway",3,IF(B4="Unsure",4,""))))</f>
        <v/>
      </c>
      <c r="D4" s="9">
        <v>1</v>
      </c>
      <c r="E4" s="11" t="s">
        <v>64</v>
      </c>
    </row>
    <row r="5" spans="1:16" x14ac:dyDescent="0.25">
      <c r="A5" s="12"/>
      <c r="B5" s="163"/>
      <c r="C5" s="163"/>
      <c r="D5" s="12">
        <v>2</v>
      </c>
      <c r="E5" s="13" t="s">
        <v>65</v>
      </c>
      <c r="I5" s="14" t="str">
        <f>IF(J5=1,IF(J7=1,IF(J9=1,IF(J11=1,IF(J13=1,J15,J13),J11),J9),J7),J5)</f>
        <v>Provide a brief description of the location of the project being evaluated. If more than one site is being assessed each site should have a unique worksheet.</v>
      </c>
      <c r="J5" s="14" t="str">
        <f>IF(B2=0,M5,1)</f>
        <v>Provide a brief description of the location of the project being evaluated. If more than one site is being assessed each site should have a unique worksheet.</v>
      </c>
      <c r="L5" s="15" t="s">
        <v>8</v>
      </c>
      <c r="M5" s="6" t="s">
        <v>93</v>
      </c>
      <c r="P5" s="15"/>
    </row>
    <row r="6" spans="1:16" x14ac:dyDescent="0.25">
      <c r="A6" s="12"/>
      <c r="B6" s="163"/>
      <c r="C6" s="163"/>
      <c r="D6" s="12">
        <v>3</v>
      </c>
      <c r="E6" s="13" t="s">
        <v>66</v>
      </c>
      <c r="P6" s="15"/>
    </row>
    <row r="7" spans="1:16" x14ac:dyDescent="0.25">
      <c r="A7" s="12"/>
      <c r="B7" s="163"/>
      <c r="C7" s="163"/>
      <c r="D7" s="12">
        <v>4</v>
      </c>
      <c r="E7" s="13" t="s">
        <v>67</v>
      </c>
      <c r="J7" s="14" t="str">
        <f>IF(C4="",M7,1)</f>
        <v>What is the current Floodway Designation for your site shown on the Best Available Flood Hazard Layer?</v>
      </c>
      <c r="L7" s="15" t="s">
        <v>8</v>
      </c>
      <c r="M7" s="6" t="s">
        <v>72</v>
      </c>
      <c r="P7" s="15"/>
    </row>
    <row r="8" spans="1:16" x14ac:dyDescent="0.25">
      <c r="A8" s="12"/>
      <c r="B8" s="28"/>
      <c r="C8" s="28"/>
      <c r="E8" s="13"/>
      <c r="L8" s="15"/>
    </row>
    <row r="9" spans="1:16" x14ac:dyDescent="0.25">
      <c r="A9" s="6" t="s">
        <v>54</v>
      </c>
      <c r="B9" s="27">
        <f>Report!K30</f>
        <v>0</v>
      </c>
      <c r="C9" s="27" t="str">
        <f>IF(B9="Yes",1,IF(B9="No",2,""))</f>
        <v/>
      </c>
      <c r="J9" s="14">
        <f>IF(C4=4,M9,1)</f>
        <v>1</v>
      </c>
      <c r="K9" s="15"/>
      <c r="L9" s="15" t="s">
        <v>8</v>
      </c>
      <c r="M9" s="6" t="s">
        <v>73</v>
      </c>
    </row>
    <row r="10" spans="1:16" x14ac:dyDescent="0.25">
      <c r="B10" s="27"/>
      <c r="C10" s="27"/>
      <c r="D10" s="6">
        <v>1</v>
      </c>
      <c r="E10" s="6" t="s">
        <v>50</v>
      </c>
    </row>
    <row r="11" spans="1:16" x14ac:dyDescent="0.25">
      <c r="A11" s="6" t="s">
        <v>55</v>
      </c>
      <c r="B11" s="27">
        <f>Report!K31</f>
        <v>0</v>
      </c>
      <c r="C11" s="27" t="str">
        <f>IF(B11="Yes",1,IF(B11="No",2,""))</f>
        <v/>
      </c>
      <c r="D11" s="6">
        <v>2</v>
      </c>
      <c r="E11" s="6" t="s">
        <v>51</v>
      </c>
      <c r="J11" s="14" t="str">
        <f>IF(C9="",M11,1)</f>
        <v>Is this a streambank stablization project?</v>
      </c>
      <c r="L11" s="15" t="s">
        <v>8</v>
      </c>
      <c r="M11" s="6" t="s">
        <v>53</v>
      </c>
      <c r="P11" s="15"/>
    </row>
    <row r="13" spans="1:16" x14ac:dyDescent="0.25">
      <c r="A13" s="6" t="s">
        <v>12</v>
      </c>
      <c r="B13" s="6">
        <f>Report!B36</f>
        <v>0</v>
      </c>
      <c r="C13" s="159">
        <f>IF(B17=E13,1,IF(B17=E14,2,IF(B17=E15,3,IF(B17=E16,4,IF(B17=E17,5,0)))))</f>
        <v>0</v>
      </c>
      <c r="D13" s="6">
        <v>1</v>
      </c>
      <c r="E13" s="18" t="s">
        <v>13</v>
      </c>
      <c r="J13" s="14" t="str">
        <f>IF(C11="",M13,1)</f>
        <v>Does the project involve bridge work?</v>
      </c>
      <c r="L13" s="15" t="s">
        <v>8</v>
      </c>
      <c r="M13" s="6" t="s">
        <v>52</v>
      </c>
    </row>
    <row r="14" spans="1:16" x14ac:dyDescent="0.25">
      <c r="C14" s="159"/>
      <c r="D14" s="6">
        <v>2</v>
      </c>
      <c r="E14" s="18" t="s">
        <v>5</v>
      </c>
    </row>
    <row r="15" spans="1:16" x14ac:dyDescent="0.25">
      <c r="A15" s="6" t="s">
        <v>24</v>
      </c>
      <c r="B15" s="16">
        <f>Report!E36</f>
        <v>0</v>
      </c>
      <c r="C15" s="159"/>
      <c r="D15" s="6">
        <v>3</v>
      </c>
      <c r="E15" s="18" t="s">
        <v>6</v>
      </c>
      <c r="J15" s="14">
        <f>IF(C11=1,M15,1)</f>
        <v>1</v>
      </c>
      <c r="K15" s="15"/>
      <c r="L15" s="15" t="s">
        <v>8</v>
      </c>
      <c r="M15" s="6" t="s">
        <v>56</v>
      </c>
      <c r="P15" s="15"/>
    </row>
    <row r="16" spans="1:16" x14ac:dyDescent="0.25">
      <c r="C16" s="159"/>
      <c r="D16" s="6">
        <v>4</v>
      </c>
      <c r="E16" s="18" t="s">
        <v>68</v>
      </c>
    </row>
    <row r="17" spans="1:13" x14ac:dyDescent="0.25">
      <c r="A17" s="6" t="s">
        <v>25</v>
      </c>
      <c r="B17" s="17">
        <f>Report!F36</f>
        <v>0</v>
      </c>
      <c r="D17" s="6">
        <v>5</v>
      </c>
      <c r="E17" s="18" t="s">
        <v>7</v>
      </c>
      <c r="J17" s="14">
        <f>IF(C4=4,M17,1)</f>
        <v>1</v>
      </c>
      <c r="K17" s="15"/>
      <c r="L17" s="15" t="s">
        <v>8</v>
      </c>
      <c r="M17" s="6" t="s">
        <v>63</v>
      </c>
    </row>
    <row r="18" spans="1:13" x14ac:dyDescent="0.25">
      <c r="K18" s="15"/>
      <c r="L18" s="15"/>
    </row>
    <row r="19" spans="1:13" x14ac:dyDescent="0.25">
      <c r="A19" s="6" t="s">
        <v>27</v>
      </c>
      <c r="B19" s="19">
        <f>Report!K36</f>
        <v>0</v>
      </c>
      <c r="E19" s="6" t="s">
        <v>30</v>
      </c>
    </row>
    <row r="20" spans="1:13" x14ac:dyDescent="0.25">
      <c r="E20" s="6" t="s">
        <v>31</v>
      </c>
      <c r="I20" s="20" t="str">
        <f>IF(J20=1,IF(J22=1,IF(J24=1,IF(J26=1,1,J26),J24),J22),J20)</f>
        <v>Record the BFE and datum at the most restrictive cross section in the project and the source of the BFE by completing the blocks labeled "BFE at Fill Section".</v>
      </c>
      <c r="J20" s="20" t="str">
        <f>IF(B13=0,M20,1)</f>
        <v>Record the BFE and datum at the most restrictive cross section in the project and the source of the BFE by completing the blocks labeled "BFE at Fill Section".</v>
      </c>
      <c r="L20" s="15" t="s">
        <v>8</v>
      </c>
      <c r="M20" s="6" t="s">
        <v>39</v>
      </c>
    </row>
    <row r="21" spans="1:13" x14ac:dyDescent="0.25">
      <c r="A21" s="6" t="s">
        <v>28</v>
      </c>
      <c r="B21" s="6">
        <f>Report!I41</f>
        <v>0</v>
      </c>
    </row>
    <row r="22" spans="1:13" x14ac:dyDescent="0.25">
      <c r="J22" s="20" t="str">
        <f>IF(B15=0,M22,1)</f>
        <v>A datum is required for the Base Flood Elevation.  The project can not be assessed until a datum is reported.</v>
      </c>
      <c r="L22" s="15" t="s">
        <v>8</v>
      </c>
      <c r="M22" s="6" t="s">
        <v>26</v>
      </c>
    </row>
    <row r="23" spans="1:13" x14ac:dyDescent="0.25">
      <c r="A23" s="6" t="s">
        <v>29</v>
      </c>
      <c r="B23" s="6">
        <f>Report!L41</f>
        <v>0</v>
      </c>
    </row>
    <row r="24" spans="1:13" x14ac:dyDescent="0.25">
      <c r="J24" s="20" t="str">
        <f>IF(C13=0,M24,1)</f>
        <v>Indicate the source of the BFE.</v>
      </c>
      <c r="L24" s="15" t="s">
        <v>8</v>
      </c>
      <c r="M24" s="6" t="s">
        <v>11</v>
      </c>
    </row>
    <row r="25" spans="1:13" x14ac:dyDescent="0.25">
      <c r="A25" s="6" t="s">
        <v>41</v>
      </c>
      <c r="B25" s="23" t="str">
        <f>Report!L43</f>
        <v/>
      </c>
    </row>
    <row r="26" spans="1:13" x14ac:dyDescent="0.25">
      <c r="F26" s="6" t="s">
        <v>2</v>
      </c>
      <c r="J26" s="20">
        <f>IF(B19=0,IF(C13=1,M26,IF(C13=2,M27,IF(C13=3,M28,IF(C13=4,M29,IF(C13=5,M30,1))))),1)</f>
        <v>1</v>
      </c>
      <c r="L26" s="15" t="s">
        <v>8</v>
      </c>
      <c r="M26" s="6" t="s">
        <v>17</v>
      </c>
    </row>
    <row r="27" spans="1:13" x14ac:dyDescent="0.25">
      <c r="A27" s="6" t="s">
        <v>42</v>
      </c>
      <c r="B27" s="6">
        <f>Report!G46</f>
        <v>0</v>
      </c>
      <c r="F27" s="25" t="str">
        <f>IF(F40=1,F55,F40)</f>
        <v>See Instructions</v>
      </c>
      <c r="G27" s="25"/>
      <c r="H27" s="15" t="s">
        <v>8</v>
      </c>
      <c r="M27" s="6" t="s">
        <v>14</v>
      </c>
    </row>
    <row r="28" spans="1:13" x14ac:dyDescent="0.25">
      <c r="C28" s="6">
        <f>B27+B29</f>
        <v>0</v>
      </c>
      <c r="M28" s="6" t="s">
        <v>15</v>
      </c>
    </row>
    <row r="29" spans="1:13" x14ac:dyDescent="0.25">
      <c r="A29" s="6" t="s">
        <v>43</v>
      </c>
      <c r="B29" s="6">
        <f>Report!K46</f>
        <v>0</v>
      </c>
      <c r="M29" s="6" t="s">
        <v>69</v>
      </c>
    </row>
    <row r="30" spans="1:13" x14ac:dyDescent="0.25">
      <c r="M30" s="6" t="s">
        <v>16</v>
      </c>
    </row>
    <row r="31" spans="1:13" x14ac:dyDescent="0.25">
      <c r="I31" s="6" t="s">
        <v>57</v>
      </c>
    </row>
    <row r="32" spans="1:13" x14ac:dyDescent="0.25">
      <c r="I32" s="21">
        <f>IF(C9=1,IF(J32=1,IF(J34=1,1,J34),J32),1)</f>
        <v>1</v>
      </c>
      <c r="J32" s="21" t="str">
        <f>IF(B21=0,M32,1)</f>
        <v>Calculate and record the pre-construction CHANNEL cross sectional area at the most restrictive CHANNEL segment(s) of the project in the corresponding field below.</v>
      </c>
      <c r="L32" s="15" t="s">
        <v>8</v>
      </c>
      <c r="M32" s="6" t="s">
        <v>59</v>
      </c>
    </row>
    <row r="34" spans="1:13" x14ac:dyDescent="0.25">
      <c r="A34" s="6" t="str">
        <f>IF(C9=1,A35,A36)</f>
        <v>Compute and record the cross sectional areas of the ENTIRE FLOODPLAIN in the appropriate fields below.</v>
      </c>
      <c r="B34" s="15" t="s">
        <v>8</v>
      </c>
      <c r="J34" s="21" t="str">
        <f>IF(B23=0,M34,1)</f>
        <v>Calculate and record the post-construction CHANNEL cross sectional area at the most restrictive CHANNEL segment(s) of the project in the corresponding field below.</v>
      </c>
      <c r="L34" s="15" t="s">
        <v>8</v>
      </c>
      <c r="M34" s="6" t="s">
        <v>60</v>
      </c>
    </row>
    <row r="35" spans="1:13" x14ac:dyDescent="0.25">
      <c r="A35" s="6" t="s">
        <v>61</v>
      </c>
      <c r="B35" s="15" t="s">
        <v>8</v>
      </c>
      <c r="L35" s="15"/>
    </row>
    <row r="36" spans="1:13" x14ac:dyDescent="0.25">
      <c r="A36" s="6" t="s">
        <v>62</v>
      </c>
      <c r="B36" s="15" t="s">
        <v>8</v>
      </c>
      <c r="I36" s="6" t="s">
        <v>58</v>
      </c>
      <c r="L36" s="15"/>
    </row>
    <row r="37" spans="1:13" x14ac:dyDescent="0.25">
      <c r="I37" s="21">
        <f>IF(C9=2,IF(J37=1,IF(J39=1,1,J39),J37),1)</f>
        <v>1</v>
      </c>
      <c r="J37" s="21" t="str">
        <f>IF(B21=0,M37,1)</f>
        <v>Calculate and record the pre-construction cross sectional area, below BFE, of the ENTIRE FLOODPLAIN at the most restrictive FLOODPLAIN segment(s) of the project in the corresponding field below.</v>
      </c>
      <c r="L37" s="15" t="s">
        <v>8</v>
      </c>
      <c r="M37" s="6" t="s">
        <v>91</v>
      </c>
    </row>
    <row r="39" spans="1:13" x14ac:dyDescent="0.25">
      <c r="J39" s="21" t="str">
        <f>IF(B23=0,M39,1)</f>
        <v>Calculate and record the post-construction cross sectional area, below BFE, of the ENTIRE FLOODPLAIN at the most restrictive FLOODPLAIN segment(s) of the project in the corresponding field below.</v>
      </c>
      <c r="L39" s="15" t="s">
        <v>8</v>
      </c>
      <c r="M39" s="6" t="s">
        <v>92</v>
      </c>
    </row>
    <row r="40" spans="1:13" x14ac:dyDescent="0.25">
      <c r="A40" s="6" t="s">
        <v>70</v>
      </c>
      <c r="B40" s="6" t="s">
        <v>71</v>
      </c>
      <c r="F40" s="22">
        <f>IF(J42=1,IF(J44=1,IF(J46=1,IF(J48=1,1,J48),J46),J44),J42)</f>
        <v>1</v>
      </c>
      <c r="G40" s="22"/>
      <c r="H40" s="15" t="s">
        <v>8</v>
      </c>
    </row>
    <row r="41" spans="1:13" x14ac:dyDescent="0.25">
      <c r="H41" s="15"/>
    </row>
    <row r="42" spans="1:13" x14ac:dyDescent="0.25">
      <c r="H42" s="15"/>
      <c r="I42" s="22" t="str">
        <f>IF(J42=M42,"See Results",IF(J44=M44,"See Results",J50))</f>
        <v>When the difference of the cross sectional flow areas is greater than 5%, additional upstream and downstream cross sectional areas may be considered to avoid the need for computer modeling to assess the effect that the project may have on the base flood elevation.  More specifically, if it can be shown that the cross sectional flow area at the proposed site is larger than the cross sectional flow areas both upstream and downstream of the project site, computer modeling may not be required. Calculate and report Additional Cross sectional areas upstream and downstream of the project site.</v>
      </c>
      <c r="J42" s="22">
        <f>IF(B25=0%,M42,IF(B25&lt;0%,M42,1))</f>
        <v>1</v>
      </c>
      <c r="L42" s="15" t="s">
        <v>8</v>
      </c>
      <c r="M42" t="s">
        <v>76</v>
      </c>
    </row>
    <row r="43" spans="1:13" x14ac:dyDescent="0.25">
      <c r="L43" s="15"/>
      <c r="M43"/>
    </row>
    <row r="44" spans="1:13" x14ac:dyDescent="0.25">
      <c r="H44" s="6" t="s">
        <v>86</v>
      </c>
      <c r="J44" s="22">
        <f>IF(C28=0,IF(B25&gt;0%,IF(B25&lt;2%,IF(C4=1,M44,1),1),1),1)</f>
        <v>1</v>
      </c>
      <c r="L44" s="15" t="s">
        <v>8</v>
      </c>
      <c r="M44" t="s">
        <v>87</v>
      </c>
    </row>
    <row r="45" spans="1:13" x14ac:dyDescent="0.25">
      <c r="L45" s="15"/>
      <c r="M45"/>
    </row>
    <row r="46" spans="1:13" x14ac:dyDescent="0.25">
      <c r="H46" s="6" t="s">
        <v>86</v>
      </c>
      <c r="J46" s="22">
        <f>IF(C28=0,IF(B25&gt;0%,IF(B25&lt;100%,IF(C4=1,M46,1),1),1),1)</f>
        <v>1</v>
      </c>
      <c r="L46" s="15"/>
      <c r="M46" t="s">
        <v>88</v>
      </c>
    </row>
    <row r="48" spans="1:13" x14ac:dyDescent="0.25">
      <c r="J48" s="22">
        <f>IF(C28=0,IF(B25&gt;0%,IF(B25&lt;5%,M48,1),1),1)</f>
        <v>1</v>
      </c>
      <c r="L48" s="15" t="s">
        <v>8</v>
      </c>
      <c r="M48" t="s">
        <v>47</v>
      </c>
    </row>
    <row r="50" spans="6:13" x14ac:dyDescent="0.25">
      <c r="J50" s="22" t="str">
        <f>IF(C28=0,IF(B25=5%,M50,IF(B25&gt;5%,M50,1)),1)</f>
        <v>When the difference of the cross sectional flow areas is greater than 5%, additional upstream and downstream cross sectional areas may be considered to avoid the need for computer modeling to assess the effect that the project may have on the base flood elevation.  More specifically, if it can be shown that the cross sectional flow area at the proposed site is larger than the cross sectional flow areas both upstream and downstream of the project site, computer modeling may not be required. Calculate and report Additional Cross sectional areas upstream and downstream of the project site.</v>
      </c>
      <c r="L50" s="15" t="s">
        <v>8</v>
      </c>
      <c r="M50" t="s">
        <v>46</v>
      </c>
    </row>
    <row r="53" spans="6:13" x14ac:dyDescent="0.25">
      <c r="I53" s="24" t="str">
        <f>IF(J46=1,IF(J53=1,IF(J55=1,"See Results",J55),J53),"See Results")</f>
        <v>Calculate and report an Additional Cross sectional area upstream of the project site.</v>
      </c>
      <c r="J53" s="24" t="str">
        <f>IF(B27=0,M53,1)</f>
        <v>Calculate and report an Additional Cross sectional area upstream of the project site.</v>
      </c>
      <c r="M53" s="6" t="s">
        <v>44</v>
      </c>
    </row>
    <row r="55" spans="6:13" x14ac:dyDescent="0.25">
      <c r="F55" s="24" t="str">
        <f>IF(B27=0,"See Instructions",IF(B29=0,"See Instructions",IF(J57=1,IF(J59=1,IF(J61=1,J63,J61),J59),J57)))</f>
        <v>See Instructions</v>
      </c>
      <c r="G55" s="24"/>
      <c r="H55" s="15" t="s">
        <v>8</v>
      </c>
      <c r="J55" s="24" t="str">
        <f>IF(B29=0,M55,1)</f>
        <v>Calculate and report an Additional Cross sectional area downstream of the project site.</v>
      </c>
      <c r="M55" s="6" t="s">
        <v>45</v>
      </c>
    </row>
    <row r="57" spans="6:13" x14ac:dyDescent="0.25">
      <c r="J57" s="24">
        <f>IF(C4=1,IF(B25&lt;2%,M57,1),1)</f>
        <v>1</v>
      </c>
      <c r="L57" s="15" t="s">
        <v>8</v>
      </c>
      <c r="M57" t="s">
        <v>87</v>
      </c>
    </row>
    <row r="58" spans="6:13" x14ac:dyDescent="0.25">
      <c r="J58" s="26"/>
    </row>
    <row r="59" spans="6:13" x14ac:dyDescent="0.25">
      <c r="J59" s="24">
        <f>IF(B25&lt;5%,M59,1)</f>
        <v>1</v>
      </c>
      <c r="L59" s="15" t="s">
        <v>8</v>
      </c>
      <c r="M59" t="s">
        <v>49</v>
      </c>
    </row>
    <row r="60" spans="6:13" x14ac:dyDescent="0.25">
      <c r="L60" s="15"/>
      <c r="M60"/>
    </row>
    <row r="61" spans="6:13" x14ac:dyDescent="0.25">
      <c r="J61" s="24">
        <f>IF(C4=1,IF(B23&lt;B27,M65,IF(B23&lt;B29,M65,M61)),1)</f>
        <v>1</v>
      </c>
      <c r="L61" s="15" t="s">
        <v>8</v>
      </c>
      <c r="M61" s="6" t="s">
        <v>94</v>
      </c>
    </row>
    <row r="63" spans="6:13" x14ac:dyDescent="0.25">
      <c r="J63" s="24" t="str">
        <f>IF(B23&lt;B27,M65,IF(B23&lt;B29,M65,M63))</f>
        <v>When the post-construction cross sectional area is greater than the upstream and downstream cross sectional areas then computer modeling may not be required. The Division of Water staff is required to determine what, if any, cumulative loss of the effective cross sectional flow area has resulted from other nearby projects. Sign this worksheet and include it your permit application.</v>
      </c>
      <c r="L63" s="15" t="s">
        <v>8</v>
      </c>
      <c r="M63" s="6" t="s">
        <v>48</v>
      </c>
    </row>
    <row r="65" spans="2:13" x14ac:dyDescent="0.25">
      <c r="M65" t="s">
        <v>75</v>
      </c>
    </row>
    <row r="73" spans="2:13" x14ac:dyDescent="0.25">
      <c r="B73" s="15"/>
      <c r="F73"/>
    </row>
    <row r="74" spans="2:13" x14ac:dyDescent="0.25">
      <c r="E74" s="15" t="s">
        <v>8</v>
      </c>
    </row>
  </sheetData>
  <sheetProtection algorithmName="SHA-512" hashValue="5gclof4uJBmSw5UC9Jng7tIu6OkBHDFsT9Dwn7DrFhMosIAxNr6Zxdug7abRK30+B80nw5hGmfm3/eGkgzVPvA==" saltValue="BURMSNhVCnNCNRQnb4mlGg==" spinCount="100000" sheet="1" selectLockedCells="1" selectUnlockedCells="1"/>
  <mergeCells count="4">
    <mergeCell ref="C13:C16"/>
    <mergeCell ref="D3:E3"/>
    <mergeCell ref="B4:B7"/>
    <mergeCell ref="C4: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Step 1</vt:lpstr>
      <vt:lpstr>Report!Print_Area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ABales@dnr.IN.gov</dc:creator>
  <cp:lastModifiedBy>Lawson, Holly</cp:lastModifiedBy>
  <cp:lastPrinted>2021-08-26T14:02:16Z</cp:lastPrinted>
  <dcterms:created xsi:type="dcterms:W3CDTF">2014-05-20T15:58:06Z</dcterms:created>
  <dcterms:modified xsi:type="dcterms:W3CDTF">2024-12-13T17:09:44Z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06e4ed3694d245ea898e8d384250b4bb</vt:lpwstr>
  </property>
</Properties>
</file>